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Controles Internos\Rotinas de Compliance\Integr_Segur\INT9 - Estatísticas PV Site\"/>
    </mc:Choice>
  </mc:AlternateContent>
  <bookViews>
    <workbookView xWindow="0" yWindow="0" windowWidth="24000" windowHeight="1032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  <c r="E9" i="1"/>
  <c r="C9" i="1"/>
  <c r="B9" i="1"/>
  <c r="C8" i="1"/>
  <c r="B8" i="1"/>
  <c r="E7" i="1"/>
  <c r="D7" i="1"/>
  <c r="C7" i="1"/>
  <c r="B7" i="1"/>
  <c r="C6" i="1"/>
  <c r="B6" i="1"/>
  <c r="E58" i="1" l="1"/>
  <c r="D58" i="1"/>
  <c r="C58" i="1"/>
  <c r="B58" i="1"/>
  <c r="E57" i="1"/>
  <c r="C57" i="1"/>
  <c r="B57" i="1"/>
  <c r="E56" i="1"/>
  <c r="D56" i="1"/>
  <c r="C56" i="1"/>
  <c r="B56" i="1"/>
  <c r="E55" i="1"/>
  <c r="D55" i="1"/>
  <c r="C55" i="1"/>
  <c r="B55" i="1"/>
  <c r="C54" i="1"/>
  <c r="B54" i="1"/>
  <c r="C53" i="1"/>
  <c r="B53" i="1"/>
  <c r="C52" i="1"/>
  <c r="B52" i="1"/>
  <c r="J55" i="1"/>
  <c r="I55" i="1"/>
  <c r="L54" i="1"/>
  <c r="J54" i="1"/>
  <c r="I54" i="1"/>
  <c r="L53" i="1"/>
  <c r="K53" i="1"/>
  <c r="J53" i="1"/>
  <c r="I53" i="1"/>
  <c r="L52" i="1"/>
  <c r="J52" i="1"/>
  <c r="I52" i="1"/>
</calcChain>
</file>

<file path=xl/sharedStrings.xml><?xml version="1.0" encoding="utf-8"?>
<sst xmlns="http://schemas.openxmlformats.org/spreadsheetml/2006/main" count="499" uniqueCount="39">
  <si>
    <t>JANEIRO/2018</t>
  </si>
  <si>
    <t>MARÇO/2018</t>
  </si>
  <si>
    <t>I</t>
  </si>
  <si>
    <t>II</t>
  </si>
  <si>
    <t>III</t>
  </si>
  <si>
    <t>IV</t>
  </si>
  <si>
    <t>DIS</t>
  </si>
  <si>
    <t>FUT</t>
  </si>
  <si>
    <t>OPD</t>
  </si>
  <si>
    <t>OPF</t>
  </si>
  <si>
    <t>SEGMENTO BM&amp;F</t>
  </si>
  <si>
    <t>EOC</t>
  </si>
  <si>
    <t>EOV</t>
  </si>
  <si>
    <t>FRA</t>
  </si>
  <si>
    <t>OPC</t>
  </si>
  <si>
    <t>OPV</t>
  </si>
  <si>
    <t>TER</t>
  </si>
  <si>
    <t>VIS</t>
  </si>
  <si>
    <t>SEGMENTO BOVESPA</t>
  </si>
  <si>
    <t>FEVEREIRO/2018</t>
  </si>
  <si>
    <t>Relação entre quantidade de negócios de pessoas vinculadas e quantidade total de negócios do Participante.</t>
  </si>
  <si>
    <t>Relação entre quantidade de negócios de pessoas vinculadas, exceto carteira própria, e quantidade total de negócios do Participante.</t>
  </si>
  <si>
    <t>Relação entre quantidade de negócios de carteira própria e quantidade total de negócios do Participante.</t>
  </si>
  <si>
    <t>Relação entre quantidade de negócios de pessoas vinculadas cujas contrapartes sejam clientes do participante e quantidade total de negócios de pessoas vinculadas.</t>
  </si>
  <si>
    <t>ABRIL/2018</t>
  </si>
  <si>
    <t>MAIO/2018</t>
  </si>
  <si>
    <t>JUNHO/2018</t>
  </si>
  <si>
    <t>JULHO/2018</t>
  </si>
  <si>
    <t>AGOSTO/2018</t>
  </si>
  <si>
    <t>SETEMBRO/2018</t>
  </si>
  <si>
    <t>OUTUBRO/2018</t>
  </si>
  <si>
    <t>NOVEMBRO/2018</t>
  </si>
  <si>
    <t>DEZEMBRO/2018</t>
  </si>
  <si>
    <t>JANEIRO/2019</t>
  </si>
  <si>
    <t>FEVEREIRO/2019</t>
  </si>
  <si>
    <t>MARÇO/2019</t>
  </si>
  <si>
    <t>ABRIL/2019</t>
  </si>
  <si>
    <t>MAIO/2019</t>
  </si>
  <si>
    <t>JUNHO/2019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</si>
</sst>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17" fontId="0" fillId="0" borderId="0" xfId="0" quotePrefix="1" applyNumberFormat="1"/>
    <xf numFmtId="10" fontId="0" fillId="0" borderId="1" xfId="1" applyNumberFormat="1" applyFont="1" applyBorder="1"/>
    <xf numFmtId="0" fontId="0" fillId="0" borderId="0" xfId="0" applyAlignment="1">
      <alignment horizontal="center"/>
    </xf>
    <xf numFmtId="10" fontId="1" fillId="0" borderId="1" xfId="1" applyNumberFormat="1" applyFont="1" applyFill="1" applyBorder="1"/>
    <xf numFmtId="10" fontId="0" fillId="0" borderId="1" xfId="0" applyNumberFormat="1" applyBorder="1"/>
    <xf numFmtId="10" fontId="0" fillId="0" borderId="4" xfId="1" applyNumberFormat="1" applyFont="1" applyBorder="1"/>
    <xf numFmtId="0" fontId="2" fillId="2" borderId="0" xfId="0" applyFont="1" applyFill="1" applyBorder="1" applyAlignment="1">
      <alignment horizontal="center"/>
    </xf>
    <xf numFmtId="10" fontId="0" fillId="0" borderId="5" xfId="1" applyNumberFormat="1" applyFont="1" applyBorder="1"/>
    <xf numFmtId="10" fontId="0" fillId="0" borderId="6" xfId="1" applyNumberFormat="1" applyFont="1" applyBorder="1"/>
    <xf numFmtId="0" fontId="2" fillId="2" borderId="0" xfId="0" applyFont="1" applyFill="1" applyBorder="1" applyAlignment="1">
      <alignment horizontal="center" vertical="center"/>
    </xf>
    <xf numFmtId="10" fontId="0" fillId="0" borderId="6" xfId="0" applyNumberFormat="1" applyBorder="1"/>
    <xf numFmtId="10" fontId="0" fillId="0" borderId="5" xfId="0" applyNumberFormat="1" applyBorder="1"/>
    <xf numFmtId="10" fontId="0" fillId="0" borderId="4" xfId="0" applyNumberFormat="1" applyBorder="1"/>
    <xf numFmtId="10" fontId="1" fillId="0" borderId="4" xfId="1" applyNumberFormat="1" applyFont="1" applyFill="1" applyBorder="1"/>
    <xf numFmtId="10" fontId="1" fillId="0" borderId="5" xfId="1" applyNumberFormat="1" applyFont="1" applyFill="1" applyBorder="1"/>
    <xf numFmtId="10" fontId="1" fillId="0" borderId="6" xfId="1" applyNumberFormat="1" applyFont="1" applyFill="1" applyBorder="1"/>
    <xf numFmtId="0" fontId="0" fillId="0" borderId="0" xfId="0" applyBorder="1"/>
    <xf numFmtId="10" fontId="1" fillId="0" borderId="0" xfId="1" applyNumberFormat="1" applyFont="1" applyFill="1" applyBorder="1"/>
    <xf numFmtId="10" fontId="0" fillId="0" borderId="0" xfId="1" applyNumberFormat="1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9" fontId="0" fillId="0" borderId="1" xfId="1" applyNumberFormat="1" applyFont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0" fillId="0" borderId="4" xfId="1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17" fontId="3" fillId="2" borderId="2" xfId="0" quotePrefix="1" applyNumberFormat="1" applyFont="1" applyFill="1" applyBorder="1" applyAlignment="1">
      <alignment horizontal="center" vertical="center"/>
    </xf>
    <xf numFmtId="17" fontId="3" fillId="2" borderId="3" xfId="0" quotePrefix="1" applyNumberFormat="1" applyFont="1" applyFill="1" applyBorder="1" applyAlignment="1">
      <alignment horizontal="center" vertical="center"/>
    </xf>
    <xf numFmtId="17" fontId="3" fillId="2" borderId="4" xfId="0" quotePrefix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1"/>
  <sheetViews>
    <sheetView showGridLines="0" tabSelected="1" topLeftCell="A382" workbookViewId="0">
      <selection activeCell="M412" sqref="M412"/>
    </sheetView>
  </sheetViews>
  <sheetFormatPr defaultRowHeight="15" x14ac:dyDescent="0.25"/>
  <sheetData>
    <row r="1" spans="1:12" ht="18.75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7.5" customHeight="1" x14ac:dyDescent="0.25">
      <c r="A2" s="1"/>
    </row>
    <row r="3" spans="1:12" s="17" customFormat="1" x14ac:dyDescent="0.25">
      <c r="A3" s="56" t="s">
        <v>18</v>
      </c>
      <c r="B3" s="56"/>
      <c r="C3" s="56"/>
      <c r="D3" s="56"/>
      <c r="E3" s="56"/>
      <c r="F3" s="20"/>
      <c r="H3" s="56" t="s">
        <v>10</v>
      </c>
      <c r="I3" s="56"/>
      <c r="J3" s="56"/>
      <c r="K3" s="56"/>
      <c r="L3" s="56"/>
    </row>
    <row r="4" spans="1:12" ht="6.75" customHeight="1" x14ac:dyDescent="0.25">
      <c r="F4" s="21"/>
      <c r="H4" s="3"/>
      <c r="I4" s="3"/>
      <c r="J4" s="3"/>
      <c r="K4" s="3"/>
      <c r="L4" s="3"/>
    </row>
    <row r="5" spans="1:12" x14ac:dyDescent="0.25">
      <c r="B5" s="10" t="s">
        <v>2</v>
      </c>
      <c r="C5" s="10" t="s">
        <v>3</v>
      </c>
      <c r="D5" s="10" t="s">
        <v>4</v>
      </c>
      <c r="E5" s="10" t="s">
        <v>5</v>
      </c>
      <c r="F5" s="22"/>
      <c r="I5" s="7" t="s">
        <v>2</v>
      </c>
      <c r="J5" s="7" t="s">
        <v>3</v>
      </c>
      <c r="K5" s="7" t="s">
        <v>4</v>
      </c>
      <c r="L5" s="7" t="s">
        <v>5</v>
      </c>
    </row>
    <row r="6" spans="1:12" x14ac:dyDescent="0.25">
      <c r="A6" s="7" t="s">
        <v>13</v>
      </c>
      <c r="B6" s="15">
        <f>16/5454</f>
        <v>2.9336266960029336E-3</v>
      </c>
      <c r="C6" s="16">
        <f>16/5454</f>
        <v>2.9336266960029336E-3</v>
      </c>
      <c r="D6" s="16">
        <v>0</v>
      </c>
      <c r="E6" s="16">
        <v>0</v>
      </c>
      <c r="F6" s="18"/>
      <c r="H6" s="7" t="s">
        <v>7</v>
      </c>
      <c r="I6" s="8">
        <v>0.12318904723968015</v>
      </c>
      <c r="J6" s="9">
        <v>0.12302676226726859</v>
      </c>
      <c r="K6" s="9">
        <v>1.6228497241155469E-4</v>
      </c>
      <c r="L6" s="9">
        <v>1.1976047904191617E-4</v>
      </c>
    </row>
    <row r="7" spans="1:12" x14ac:dyDescent="0.25">
      <c r="A7" s="7" t="s">
        <v>14</v>
      </c>
      <c r="B7" s="14">
        <f>172/16768</f>
        <v>1.0257633587786259E-2</v>
      </c>
      <c r="C7" s="4">
        <f>148/16768</f>
        <v>8.8263358778625962E-3</v>
      </c>
      <c r="D7" s="4">
        <f>24/16768</f>
        <v>1.4312977099236641E-3</v>
      </c>
      <c r="E7" s="4">
        <f>2/172</f>
        <v>1.1627906976744186E-2</v>
      </c>
      <c r="F7" s="18"/>
    </row>
    <row r="8" spans="1:12" x14ac:dyDescent="0.25">
      <c r="A8" s="7" t="s">
        <v>15</v>
      </c>
      <c r="B8" s="14">
        <f>21/6073</f>
        <v>3.4579285361435864E-3</v>
      </c>
      <c r="C8" s="4">
        <f>21/6073</f>
        <v>3.4579285361435864E-3</v>
      </c>
      <c r="D8" s="4">
        <v>0</v>
      </c>
      <c r="E8" s="4">
        <v>0</v>
      </c>
      <c r="F8" s="18"/>
    </row>
    <row r="9" spans="1:12" x14ac:dyDescent="0.25">
      <c r="A9" s="7" t="s">
        <v>16</v>
      </c>
      <c r="B9" s="14">
        <f>10/358</f>
        <v>2.7932960893854747E-2</v>
      </c>
      <c r="C9" s="4">
        <f>10/358</f>
        <v>2.7932960893854747E-2</v>
      </c>
      <c r="D9" s="4">
        <v>0</v>
      </c>
      <c r="E9" s="4">
        <f>10/10</f>
        <v>1</v>
      </c>
      <c r="F9" s="18"/>
    </row>
    <row r="10" spans="1:12" x14ac:dyDescent="0.25">
      <c r="A10" s="7" t="s">
        <v>17</v>
      </c>
      <c r="B10" s="14">
        <f>968/106504</f>
        <v>9.0888605122812285E-3</v>
      </c>
      <c r="C10" s="4">
        <f>878/106504</f>
        <v>8.2438218282881396E-3</v>
      </c>
      <c r="D10" s="4">
        <f>90/106504</f>
        <v>8.4503868399308949E-4</v>
      </c>
      <c r="E10" s="4">
        <f>90/968</f>
        <v>9.2975206611570244E-2</v>
      </c>
      <c r="F10" s="18"/>
    </row>
    <row r="11" spans="1:12" ht="12.75" customHeight="1" x14ac:dyDescent="0.25"/>
    <row r="12" spans="1:12" ht="12" customHeight="1" x14ac:dyDescent="0.25">
      <c r="A12" s="23" t="s">
        <v>2</v>
      </c>
      <c r="B12" s="24" t="s">
        <v>20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4.5" customHeight="1" x14ac:dyDescent="0.25">
      <c r="A13" s="2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2" customHeight="1" x14ac:dyDescent="0.25">
      <c r="A14" s="23" t="s">
        <v>3</v>
      </c>
      <c r="B14" s="58" t="s">
        <v>21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12" customHeight="1" x14ac:dyDescent="0.25">
      <c r="A15" s="25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4.5" customHeight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2" customHeight="1" x14ac:dyDescent="0.25">
      <c r="A17" s="23" t="s">
        <v>4</v>
      </c>
      <c r="B17" s="24" t="s">
        <v>22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4.5" customHeight="1" x14ac:dyDescent="0.25">
      <c r="A18" s="25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2" customHeight="1" x14ac:dyDescent="0.25">
      <c r="A19" s="23" t="s">
        <v>5</v>
      </c>
      <c r="B19" s="58" t="s">
        <v>23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12" customHeight="1" x14ac:dyDescent="0.25">
      <c r="A20" s="24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3" spans="1:12" ht="18.75" x14ac:dyDescent="0.25">
      <c r="A23" s="53" t="s">
        <v>19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5"/>
    </row>
    <row r="24" spans="1:12" ht="7.5" customHeight="1" x14ac:dyDescent="0.25"/>
    <row r="25" spans="1:12" s="17" customFormat="1" x14ac:dyDescent="0.25">
      <c r="A25" s="56" t="s">
        <v>18</v>
      </c>
      <c r="B25" s="56"/>
      <c r="C25" s="56"/>
      <c r="D25" s="56"/>
      <c r="E25" s="56"/>
      <c r="F25" s="20"/>
      <c r="H25" s="56" t="s">
        <v>10</v>
      </c>
      <c r="I25" s="56"/>
      <c r="J25" s="56"/>
      <c r="K25" s="56"/>
      <c r="L25" s="56"/>
    </row>
    <row r="26" spans="1:12" ht="6.75" customHeight="1" x14ac:dyDescent="0.25">
      <c r="F26" s="21"/>
    </row>
    <row r="27" spans="1:12" x14ac:dyDescent="0.25">
      <c r="B27" s="10" t="s">
        <v>2</v>
      </c>
      <c r="C27" s="10" t="s">
        <v>3</v>
      </c>
      <c r="D27" s="10" t="s">
        <v>4</v>
      </c>
      <c r="E27" s="10" t="s">
        <v>5</v>
      </c>
      <c r="F27" s="22"/>
      <c r="I27" s="10" t="s">
        <v>2</v>
      </c>
      <c r="J27" s="10" t="s">
        <v>3</v>
      </c>
      <c r="K27" s="10" t="s">
        <v>4</v>
      </c>
      <c r="L27" s="10" t="s">
        <v>5</v>
      </c>
    </row>
    <row r="28" spans="1:12" x14ac:dyDescent="0.25">
      <c r="A28" s="7" t="s">
        <v>11</v>
      </c>
      <c r="B28" s="8">
        <v>0.13063063063063063</v>
      </c>
      <c r="C28" s="9">
        <v>0.13063063063063063</v>
      </c>
      <c r="D28" s="9">
        <v>0</v>
      </c>
      <c r="E28" s="9">
        <v>3.4482758620689655E-2</v>
      </c>
      <c r="F28" s="19"/>
      <c r="H28" s="7" t="s">
        <v>7</v>
      </c>
      <c r="I28" s="12">
        <v>0.10680000000000001</v>
      </c>
      <c r="J28" s="11">
        <v>0.1061</v>
      </c>
      <c r="K28" s="11">
        <v>8.0000000000000004E-4</v>
      </c>
      <c r="L28" s="11">
        <v>1.01E-2</v>
      </c>
    </row>
    <row r="29" spans="1:12" x14ac:dyDescent="0.25">
      <c r="A29" s="7" t="s">
        <v>12</v>
      </c>
      <c r="B29" s="6">
        <v>0.18181818181818182</v>
      </c>
      <c r="C29" s="2">
        <v>0.18181818181818182</v>
      </c>
      <c r="D29" s="2">
        <v>0</v>
      </c>
      <c r="E29" s="2">
        <v>0</v>
      </c>
      <c r="F29" s="19"/>
      <c r="H29" s="7" t="s">
        <v>9</v>
      </c>
      <c r="I29" s="13">
        <v>0.2</v>
      </c>
      <c r="J29" s="5">
        <v>0.2</v>
      </c>
      <c r="K29" s="5">
        <v>0</v>
      </c>
      <c r="L29" s="5">
        <v>0</v>
      </c>
    </row>
    <row r="30" spans="1:12" x14ac:dyDescent="0.25">
      <c r="A30" s="7" t="s">
        <v>13</v>
      </c>
      <c r="B30" s="6">
        <v>6.6492519591545953E-3</v>
      </c>
      <c r="C30" s="2">
        <v>6.6492519591545953E-3</v>
      </c>
      <c r="D30" s="2">
        <v>0</v>
      </c>
      <c r="E30" s="2">
        <v>0</v>
      </c>
      <c r="F30" s="19"/>
    </row>
    <row r="31" spans="1:12" x14ac:dyDescent="0.25">
      <c r="A31" s="7" t="s">
        <v>14</v>
      </c>
      <c r="B31" s="6">
        <v>0.10149724192277383</v>
      </c>
      <c r="C31" s="2">
        <v>0.10128710270554242</v>
      </c>
      <c r="D31" s="2">
        <v>2.101392172314158E-4</v>
      </c>
      <c r="E31" s="2">
        <v>5.1759834368530024E-4</v>
      </c>
      <c r="F31" s="19"/>
    </row>
    <row r="32" spans="1:12" x14ac:dyDescent="0.25">
      <c r="A32" s="7" t="s">
        <v>15</v>
      </c>
      <c r="B32" s="6">
        <v>8.214440121054907E-2</v>
      </c>
      <c r="C32" s="2">
        <v>8.214440121054907E-2</v>
      </c>
      <c r="D32" s="2">
        <v>0</v>
      </c>
      <c r="E32" s="2">
        <v>0</v>
      </c>
      <c r="F32" s="19"/>
    </row>
    <row r="33" spans="1:12" x14ac:dyDescent="0.25">
      <c r="A33" s="7" t="s">
        <v>16</v>
      </c>
      <c r="B33" s="6">
        <v>3.1007751937984496E-2</v>
      </c>
      <c r="C33" s="2">
        <v>3.1007751937984496E-2</v>
      </c>
      <c r="D33" s="2">
        <v>0</v>
      </c>
      <c r="E33" s="2">
        <v>1</v>
      </c>
      <c r="F33" s="19"/>
    </row>
    <row r="34" spans="1:12" x14ac:dyDescent="0.25">
      <c r="A34" s="7" t="s">
        <v>17</v>
      </c>
      <c r="B34" s="6">
        <v>1.0713675514326778E-2</v>
      </c>
      <c r="C34" s="2">
        <v>9.4473311289560696E-3</v>
      </c>
      <c r="D34" s="2">
        <v>1.2663443853707073E-3</v>
      </c>
      <c r="E34" s="2">
        <v>1.8761726078799251E-2</v>
      </c>
      <c r="F34" s="19"/>
    </row>
    <row r="36" spans="1:12" ht="12" customHeight="1" x14ac:dyDescent="0.25">
      <c r="A36" s="23" t="s">
        <v>2</v>
      </c>
      <c r="B36" s="24" t="s">
        <v>20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4.5" customHeight="1" x14ac:dyDescent="0.25">
      <c r="A37" s="2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2" customHeight="1" x14ac:dyDescent="0.25">
      <c r="A38" s="23" t="s">
        <v>3</v>
      </c>
      <c r="B38" s="58" t="s">
        <v>21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ht="12" customHeight="1" x14ac:dyDescent="0.25">
      <c r="A39" s="25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2" ht="4.5" customHeight="1" x14ac:dyDescent="0.2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2" customHeight="1" x14ac:dyDescent="0.25">
      <c r="A41" s="23" t="s">
        <v>4</v>
      </c>
      <c r="B41" s="24" t="s">
        <v>22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4.5" customHeight="1" x14ac:dyDescent="0.25">
      <c r="A42" s="2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2" customHeight="1" x14ac:dyDescent="0.25">
      <c r="A43" s="23" t="s">
        <v>5</v>
      </c>
      <c r="B43" s="58" t="s">
        <v>23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1:12" ht="12" customHeight="1" x14ac:dyDescent="0.25">
      <c r="A44" s="24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</row>
    <row r="47" spans="1:12" ht="18.75" x14ac:dyDescent="0.25">
      <c r="A47" s="53" t="s">
        <v>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5"/>
    </row>
    <row r="48" spans="1:12" ht="7.5" customHeight="1" x14ac:dyDescent="0.25">
      <c r="A48" s="1"/>
    </row>
    <row r="49" spans="1:12" x14ac:dyDescent="0.25">
      <c r="A49" s="56" t="s">
        <v>18</v>
      </c>
      <c r="B49" s="56"/>
      <c r="C49" s="56"/>
      <c r="D49" s="56"/>
      <c r="E49" s="56"/>
      <c r="F49" s="20"/>
      <c r="H49" s="56" t="s">
        <v>10</v>
      </c>
      <c r="I49" s="56"/>
      <c r="J49" s="56"/>
      <c r="K49" s="56"/>
      <c r="L49" s="56"/>
    </row>
    <row r="50" spans="1:12" ht="6.75" customHeight="1" x14ac:dyDescent="0.25">
      <c r="F50" s="21"/>
      <c r="H50" s="3"/>
      <c r="I50" s="3"/>
      <c r="J50" s="3"/>
      <c r="K50" s="3"/>
      <c r="L50" s="3"/>
    </row>
    <row r="51" spans="1:12" x14ac:dyDescent="0.25">
      <c r="B51" s="10" t="s">
        <v>2</v>
      </c>
      <c r="C51" s="10" t="s">
        <v>3</v>
      </c>
      <c r="D51" s="10" t="s">
        <v>4</v>
      </c>
      <c r="E51" s="10" t="s">
        <v>5</v>
      </c>
      <c r="F51" s="22"/>
      <c r="I51" s="7" t="s">
        <v>2</v>
      </c>
      <c r="J51" s="7" t="s">
        <v>3</v>
      </c>
      <c r="K51" s="7" t="s">
        <v>4</v>
      </c>
      <c r="L51" s="7" t="s">
        <v>5</v>
      </c>
    </row>
    <row r="52" spans="1:12" x14ac:dyDescent="0.25">
      <c r="A52" s="7" t="s">
        <v>11</v>
      </c>
      <c r="B52" s="8">
        <f>5/113</f>
        <v>4.4247787610619468E-2</v>
      </c>
      <c r="C52" s="9">
        <f>5/113</f>
        <v>4.4247787610619468E-2</v>
      </c>
      <c r="D52" s="9">
        <v>0</v>
      </c>
      <c r="E52" s="9">
        <v>0</v>
      </c>
      <c r="F52" s="19"/>
      <c r="H52" s="7" t="s">
        <v>6</v>
      </c>
      <c r="I52" s="8">
        <f>4/92</f>
        <v>4.3478260869565216E-2</v>
      </c>
      <c r="J52" s="9">
        <f>4/92</f>
        <v>4.3478260869565216E-2</v>
      </c>
      <c r="K52" s="9">
        <v>0</v>
      </c>
      <c r="L52" s="9">
        <f>2/4</f>
        <v>0.5</v>
      </c>
    </row>
    <row r="53" spans="1:12" x14ac:dyDescent="0.25">
      <c r="A53" s="7" t="s">
        <v>12</v>
      </c>
      <c r="B53" s="6">
        <f>15/30</f>
        <v>0.5</v>
      </c>
      <c r="C53" s="2">
        <f>15/30</f>
        <v>0.5</v>
      </c>
      <c r="D53" s="2">
        <v>0</v>
      </c>
      <c r="E53" s="2">
        <v>0</v>
      </c>
      <c r="F53" s="19"/>
      <c r="H53" s="7" t="s">
        <v>7</v>
      </c>
      <c r="I53" s="6">
        <f>3179/52870</f>
        <v>6.0128617363344052E-2</v>
      </c>
      <c r="J53" s="2">
        <f>3130/52870</f>
        <v>5.9201815774541325E-2</v>
      </c>
      <c r="K53" s="2">
        <f>48/52870</f>
        <v>9.0788727066389257E-4</v>
      </c>
      <c r="L53" s="2">
        <f>125/3179</f>
        <v>3.9320541050644857E-2</v>
      </c>
    </row>
    <row r="54" spans="1:12" x14ac:dyDescent="0.25">
      <c r="A54" s="7" t="s">
        <v>13</v>
      </c>
      <c r="B54" s="6">
        <f>27/4675</f>
        <v>5.7754010695187166E-3</v>
      </c>
      <c r="C54" s="2">
        <f>27/4675</f>
        <v>5.7754010695187166E-3</v>
      </c>
      <c r="D54" s="2">
        <v>0</v>
      </c>
      <c r="E54" s="2">
        <v>0</v>
      </c>
      <c r="F54" s="19"/>
      <c r="H54" s="7" t="s">
        <v>8</v>
      </c>
      <c r="I54" s="6">
        <f>4/8</f>
        <v>0.5</v>
      </c>
      <c r="J54" s="2">
        <f>4/8</f>
        <v>0.5</v>
      </c>
      <c r="K54" s="2">
        <v>0</v>
      </c>
      <c r="L54" s="2">
        <f>4/4</f>
        <v>1</v>
      </c>
    </row>
    <row r="55" spans="1:12" x14ac:dyDescent="0.25">
      <c r="A55" s="7" t="s">
        <v>14</v>
      </c>
      <c r="B55" s="6">
        <f>942/14201</f>
        <v>6.6333356805858737E-2</v>
      </c>
      <c r="C55" s="2">
        <f>940/14201</f>
        <v>6.6192521653404696E-2</v>
      </c>
      <c r="D55" s="2">
        <f>2/14201</f>
        <v>1.4083515245405255E-4</v>
      </c>
      <c r="E55" s="2">
        <f>3/942</f>
        <v>3.1847133757961785E-3</v>
      </c>
      <c r="F55" s="19"/>
      <c r="H55" s="7" t="s">
        <v>9</v>
      </c>
      <c r="I55" s="6">
        <f>7/35</f>
        <v>0.2</v>
      </c>
      <c r="J55" s="2">
        <f>7/35</f>
        <v>0.2</v>
      </c>
      <c r="K55" s="2">
        <v>0</v>
      </c>
      <c r="L55" s="2">
        <v>0</v>
      </c>
    </row>
    <row r="56" spans="1:12" x14ac:dyDescent="0.25">
      <c r="A56" s="7" t="s">
        <v>15</v>
      </c>
      <c r="B56" s="6">
        <f>677/5259</f>
        <v>0.12873169804145274</v>
      </c>
      <c r="C56" s="2">
        <f>667/5259</f>
        <v>0.12683019585472524</v>
      </c>
      <c r="D56" s="2">
        <f>10/5259</f>
        <v>1.9015021867275148E-3</v>
      </c>
      <c r="E56" s="2">
        <f>1/677</f>
        <v>1.4771048744460858E-3</v>
      </c>
      <c r="F56" s="19"/>
    </row>
    <row r="57" spans="1:12" x14ac:dyDescent="0.25">
      <c r="A57" s="7" t="s">
        <v>16</v>
      </c>
      <c r="B57" s="6">
        <f>8/524</f>
        <v>1.5267175572519083E-2</v>
      </c>
      <c r="C57" s="2">
        <f>8/524</f>
        <v>1.5267175572519083E-2</v>
      </c>
      <c r="D57" s="2">
        <v>0</v>
      </c>
      <c r="E57" s="2">
        <f>8/8</f>
        <v>1</v>
      </c>
      <c r="F57" s="19"/>
    </row>
    <row r="58" spans="1:12" x14ac:dyDescent="0.25">
      <c r="A58" s="7" t="s">
        <v>17</v>
      </c>
      <c r="B58" s="6">
        <f>1358/105812</f>
        <v>1.2834083090764753E-2</v>
      </c>
      <c r="C58" s="2">
        <f>1221/105812</f>
        <v>1.1539333912977734E-2</v>
      </c>
      <c r="D58" s="2">
        <f>137/105812</f>
        <v>1.2947491777870184E-3</v>
      </c>
      <c r="E58" s="2">
        <f>28/1358</f>
        <v>2.0618556701030927E-2</v>
      </c>
      <c r="F58" s="19"/>
    </row>
    <row r="60" spans="1:12" ht="12" customHeight="1" x14ac:dyDescent="0.25">
      <c r="A60" s="23" t="s">
        <v>2</v>
      </c>
      <c r="B60" s="24" t="s">
        <v>20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4.5" customHeight="1" x14ac:dyDescent="0.25">
      <c r="A61" s="2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" customHeight="1" x14ac:dyDescent="0.25">
      <c r="A62" s="23" t="s">
        <v>3</v>
      </c>
      <c r="B62" s="58" t="s">
        <v>21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</row>
    <row r="63" spans="1:12" ht="12" customHeight="1" x14ac:dyDescent="0.25">
      <c r="A63" s="25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pans="1:12" ht="4.5" customHeight="1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12" customHeight="1" x14ac:dyDescent="0.25">
      <c r="A65" s="23" t="s">
        <v>4</v>
      </c>
      <c r="B65" s="24" t="s">
        <v>22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4.5" customHeight="1" x14ac:dyDescent="0.25">
      <c r="A66" s="2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" customHeight="1" x14ac:dyDescent="0.25">
      <c r="A67" s="23" t="s">
        <v>5</v>
      </c>
      <c r="B67" s="58" t="s">
        <v>23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</row>
    <row r="68" spans="1:12" ht="12" customHeight="1" x14ac:dyDescent="0.25">
      <c r="A68" s="24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71" spans="1:12" ht="18.75" x14ac:dyDescent="0.25">
      <c r="A71" s="53" t="s">
        <v>24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5"/>
    </row>
    <row r="72" spans="1:12" ht="5.25" customHeight="1" x14ac:dyDescent="0.25">
      <c r="A72" s="1"/>
    </row>
    <row r="73" spans="1:12" x14ac:dyDescent="0.25">
      <c r="A73" s="56" t="s">
        <v>18</v>
      </c>
      <c r="B73" s="56"/>
      <c r="C73" s="56"/>
      <c r="D73" s="56"/>
      <c r="E73" s="56"/>
      <c r="F73" s="20"/>
      <c r="H73" s="56" t="s">
        <v>10</v>
      </c>
      <c r="I73" s="56"/>
      <c r="J73" s="56"/>
      <c r="K73" s="56"/>
      <c r="L73" s="56"/>
    </row>
    <row r="74" spans="1:12" ht="6" customHeight="1" x14ac:dyDescent="0.25">
      <c r="F74" s="21"/>
      <c r="H74" s="3"/>
      <c r="I74" s="3"/>
      <c r="J74" s="3"/>
      <c r="K74" s="3"/>
      <c r="L74" s="3"/>
    </row>
    <row r="75" spans="1:12" x14ac:dyDescent="0.25">
      <c r="B75" s="10" t="s">
        <v>2</v>
      </c>
      <c r="C75" s="10" t="s">
        <v>3</v>
      </c>
      <c r="D75" s="10" t="s">
        <v>4</v>
      </c>
      <c r="E75" s="10" t="s">
        <v>5</v>
      </c>
      <c r="F75" s="22"/>
      <c r="I75" s="27" t="s">
        <v>2</v>
      </c>
      <c r="J75" s="27" t="s">
        <v>3</v>
      </c>
      <c r="K75" s="27" t="s">
        <v>4</v>
      </c>
      <c r="L75" s="27" t="s">
        <v>5</v>
      </c>
    </row>
    <row r="76" spans="1:12" x14ac:dyDescent="0.25">
      <c r="A76" s="27" t="s">
        <v>11</v>
      </c>
      <c r="B76" s="8">
        <v>1.7543859649122806E-2</v>
      </c>
      <c r="C76" s="9">
        <v>1.7543859649122806E-2</v>
      </c>
      <c r="D76" s="9">
        <v>0</v>
      </c>
      <c r="E76" s="9">
        <v>0</v>
      </c>
      <c r="F76" s="19"/>
      <c r="H76" s="27" t="s">
        <v>7</v>
      </c>
      <c r="I76" s="6">
        <v>0.13005119959378836</v>
      </c>
      <c r="J76" s="2">
        <v>0.12892988617610968</v>
      </c>
      <c r="K76" s="2">
        <v>1.1001565607413363E-3</v>
      </c>
      <c r="L76" s="2">
        <v>2.3263380510818284E-2</v>
      </c>
    </row>
    <row r="77" spans="1:12" x14ac:dyDescent="0.25">
      <c r="A77" s="27" t="s">
        <v>12</v>
      </c>
      <c r="B77" s="6">
        <v>2.8571428571428571E-2</v>
      </c>
      <c r="C77" s="2">
        <v>2.8571428571428571E-2</v>
      </c>
      <c r="D77" s="2">
        <v>0</v>
      </c>
      <c r="E77" s="2">
        <v>0</v>
      </c>
      <c r="F77" s="19"/>
      <c r="H77" s="27" t="s">
        <v>9</v>
      </c>
      <c r="I77" s="6">
        <v>8.4112149532710276E-2</v>
      </c>
      <c r="J77" s="2">
        <v>8.4112149532710276E-2</v>
      </c>
      <c r="K77" s="2">
        <v>0</v>
      </c>
      <c r="L77" s="2">
        <v>0</v>
      </c>
    </row>
    <row r="78" spans="1:12" x14ac:dyDescent="0.25">
      <c r="A78" s="27" t="s">
        <v>13</v>
      </c>
      <c r="B78" s="6">
        <v>4.7355958958168907E-3</v>
      </c>
      <c r="C78" s="2">
        <v>2.1047092870297292E-3</v>
      </c>
      <c r="D78" s="2">
        <v>2.6308866087871611E-3</v>
      </c>
      <c r="E78" s="2">
        <v>5.5555555555555552E-2</v>
      </c>
      <c r="F78" s="19"/>
    </row>
    <row r="79" spans="1:12" x14ac:dyDescent="0.25">
      <c r="A79" s="27" t="s">
        <v>14</v>
      </c>
      <c r="B79" s="6">
        <v>1.7246362848058579E-2</v>
      </c>
      <c r="C79" s="2">
        <v>1.7053666056460162E-2</v>
      </c>
      <c r="D79" s="2">
        <v>1.9269679159841988E-4</v>
      </c>
      <c r="E79" s="2">
        <v>5.5865921787709499E-3</v>
      </c>
      <c r="F79" s="19"/>
    </row>
    <row r="80" spans="1:12" x14ac:dyDescent="0.25">
      <c r="A80" s="27" t="s">
        <v>15</v>
      </c>
      <c r="B80" s="6">
        <v>9.8273572377158037E-3</v>
      </c>
      <c r="C80" s="2">
        <v>9.8273572377158037E-3</v>
      </c>
      <c r="D80" s="2">
        <v>0</v>
      </c>
      <c r="E80" s="2">
        <v>2.7027027027027029E-2</v>
      </c>
      <c r="F80" s="19"/>
    </row>
    <row r="81" spans="1:12" x14ac:dyDescent="0.25">
      <c r="A81" s="27" t="s">
        <v>16</v>
      </c>
      <c r="B81" s="6">
        <v>1.8518518518518517E-2</v>
      </c>
      <c r="C81" s="2">
        <v>1.8518518518518517E-2</v>
      </c>
      <c r="D81" s="2">
        <v>0</v>
      </c>
      <c r="E81" s="29">
        <v>1</v>
      </c>
      <c r="F81" s="19"/>
    </row>
    <row r="82" spans="1:12" x14ac:dyDescent="0.25">
      <c r="A82" s="27" t="s">
        <v>17</v>
      </c>
      <c r="B82" s="6">
        <v>8.1324590782584083E-3</v>
      </c>
      <c r="C82" s="2">
        <v>5.4059153733666682E-3</v>
      </c>
      <c r="D82" s="2">
        <v>2.7265437048917401E-3</v>
      </c>
      <c r="E82" s="2">
        <v>4.2923433874709975E-2</v>
      </c>
      <c r="F82" s="19"/>
      <c r="H82" s="24"/>
      <c r="I82" s="24"/>
      <c r="J82" s="24"/>
      <c r="K82" s="24"/>
      <c r="L82" s="24"/>
    </row>
    <row r="83" spans="1:12" x14ac:dyDescent="0.25">
      <c r="H83" s="24"/>
      <c r="I83" s="24"/>
      <c r="J83" s="24"/>
      <c r="K83" s="24"/>
      <c r="L83" s="24"/>
    </row>
    <row r="84" spans="1:12" x14ac:dyDescent="0.25">
      <c r="A84" s="23" t="s">
        <v>2</v>
      </c>
      <c r="B84" s="24" t="s">
        <v>20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4.5" customHeight="1" x14ac:dyDescent="0.25">
      <c r="A85" s="2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5" customHeight="1" x14ac:dyDescent="0.25">
      <c r="A86" s="23" t="s">
        <v>3</v>
      </c>
      <c r="B86" s="58" t="s">
        <v>21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</row>
    <row r="87" spans="1:12" x14ac:dyDescent="0.25">
      <c r="A87" s="25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</row>
    <row r="88" spans="1:12" ht="4.5" customHeight="1" x14ac:dyDescent="0.2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x14ac:dyDescent="0.25">
      <c r="A89" s="23" t="s">
        <v>4</v>
      </c>
      <c r="B89" s="24" t="s">
        <v>22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4.5" customHeight="1" x14ac:dyDescent="0.25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 customHeight="1" x14ac:dyDescent="0.25">
      <c r="A91" s="23" t="s">
        <v>5</v>
      </c>
      <c r="B91" s="58" t="s">
        <v>23</v>
      </c>
      <c r="C91" s="58"/>
      <c r="D91" s="58"/>
      <c r="E91" s="58"/>
      <c r="F91" s="58"/>
      <c r="G91" s="58"/>
      <c r="H91" s="58"/>
      <c r="I91" s="58"/>
      <c r="J91" s="58"/>
      <c r="K91" s="58"/>
      <c r="L91" s="58"/>
    </row>
    <row r="92" spans="1:12" x14ac:dyDescent="0.25">
      <c r="A92" s="24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</row>
    <row r="95" spans="1:12" ht="18.75" x14ac:dyDescent="0.25">
      <c r="A95" s="53" t="s">
        <v>25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5"/>
    </row>
    <row r="96" spans="1:12" ht="5.25" customHeight="1" x14ac:dyDescent="0.25">
      <c r="A96" s="1"/>
    </row>
    <row r="97" spans="1:12" x14ac:dyDescent="0.25">
      <c r="A97" s="56" t="s">
        <v>18</v>
      </c>
      <c r="B97" s="56"/>
      <c r="C97" s="56"/>
      <c r="D97" s="56"/>
      <c r="E97" s="56"/>
      <c r="F97" s="20"/>
      <c r="H97" s="56" t="s">
        <v>10</v>
      </c>
      <c r="I97" s="56"/>
      <c r="J97" s="56"/>
      <c r="K97" s="56"/>
      <c r="L97" s="56"/>
    </row>
    <row r="98" spans="1:12" ht="6" customHeight="1" x14ac:dyDescent="0.25">
      <c r="F98" s="21"/>
      <c r="H98" s="3"/>
      <c r="I98" s="3"/>
      <c r="J98" s="3"/>
      <c r="K98" s="3"/>
      <c r="L98" s="3"/>
    </row>
    <row r="99" spans="1:12" x14ac:dyDescent="0.25">
      <c r="B99" s="10" t="s">
        <v>2</v>
      </c>
      <c r="C99" s="10" t="s">
        <v>3</v>
      </c>
      <c r="D99" s="10" t="s">
        <v>4</v>
      </c>
      <c r="E99" s="10" t="s">
        <v>5</v>
      </c>
      <c r="F99" s="22"/>
      <c r="I99" s="28" t="s">
        <v>2</v>
      </c>
      <c r="J99" s="28" t="s">
        <v>3</v>
      </c>
      <c r="K99" s="28" t="s">
        <v>4</v>
      </c>
      <c r="L99" s="28" t="s">
        <v>5</v>
      </c>
    </row>
    <row r="100" spans="1:12" x14ac:dyDescent="0.25">
      <c r="A100" s="28" t="s">
        <v>12</v>
      </c>
      <c r="B100" s="8">
        <v>0.08</v>
      </c>
      <c r="C100" s="9">
        <v>0.08</v>
      </c>
      <c r="D100" s="9">
        <v>0</v>
      </c>
      <c r="E100" s="9">
        <v>0</v>
      </c>
      <c r="F100" s="19"/>
      <c r="H100" s="28" t="s">
        <v>6</v>
      </c>
      <c r="I100" s="6">
        <v>1.3605442176870748E-2</v>
      </c>
      <c r="J100" s="2">
        <v>1.3605442176870748E-2</v>
      </c>
      <c r="K100" s="2">
        <v>0</v>
      </c>
      <c r="L100" s="2">
        <v>1</v>
      </c>
    </row>
    <row r="101" spans="1:12" x14ac:dyDescent="0.25">
      <c r="A101" s="28" t="s">
        <v>13</v>
      </c>
      <c r="B101" s="6">
        <v>5.8479532163742687E-3</v>
      </c>
      <c r="C101" s="2">
        <v>5.6593095642331632E-3</v>
      </c>
      <c r="D101" s="2">
        <v>1.8864365214110544E-4</v>
      </c>
      <c r="E101" s="2">
        <v>0</v>
      </c>
      <c r="F101" s="19"/>
      <c r="H101" s="28" t="s">
        <v>7</v>
      </c>
      <c r="I101" s="6">
        <v>8.1195587160231272E-2</v>
      </c>
      <c r="J101" s="2">
        <v>8.0730378148468132E-2</v>
      </c>
      <c r="K101" s="2">
        <v>4.6520901176314217E-4</v>
      </c>
      <c r="L101" s="2">
        <v>4.2766523429506854E-2</v>
      </c>
    </row>
    <row r="102" spans="1:12" x14ac:dyDescent="0.25">
      <c r="A102" s="28" t="s">
        <v>14</v>
      </c>
      <c r="B102" s="6">
        <v>8.9373888998617416E-3</v>
      </c>
      <c r="C102" s="2">
        <v>7.7029429192178554E-3</v>
      </c>
      <c r="D102" s="2">
        <v>1.2344459806438871E-3</v>
      </c>
      <c r="E102" s="2">
        <v>1.1049723756906077E-2</v>
      </c>
      <c r="F102" s="19"/>
      <c r="H102" s="28" t="s">
        <v>8</v>
      </c>
      <c r="I102" s="6">
        <v>0.5</v>
      </c>
      <c r="J102" s="6">
        <v>0.5</v>
      </c>
      <c r="K102" s="6">
        <v>0</v>
      </c>
      <c r="L102" s="6">
        <v>1</v>
      </c>
    </row>
    <row r="103" spans="1:12" x14ac:dyDescent="0.25">
      <c r="A103" s="28" t="s">
        <v>15</v>
      </c>
      <c r="B103" s="6">
        <v>7.1404848887412819E-3</v>
      </c>
      <c r="C103" s="2">
        <v>7.1404848887412819E-3</v>
      </c>
      <c r="D103" s="2">
        <v>0</v>
      </c>
      <c r="E103" s="2">
        <v>0</v>
      </c>
      <c r="F103" s="19"/>
      <c r="H103" s="28" t="s">
        <v>9</v>
      </c>
      <c r="I103" s="6">
        <v>0.11538461538461539</v>
      </c>
      <c r="J103" s="6">
        <v>0.11538461538461539</v>
      </c>
      <c r="K103" s="6">
        <v>0</v>
      </c>
      <c r="L103" s="6">
        <v>0.44444444444444442</v>
      </c>
    </row>
    <row r="104" spans="1:12" x14ac:dyDescent="0.25">
      <c r="A104" s="28" t="s">
        <v>16</v>
      </c>
      <c r="B104" s="6">
        <v>5.0359712230215826E-2</v>
      </c>
      <c r="C104" s="2">
        <v>4.6762589928057555E-2</v>
      </c>
      <c r="D104" s="2">
        <v>3.5971223021582736E-3</v>
      </c>
      <c r="E104" s="2">
        <v>0.7142857142857143</v>
      </c>
      <c r="F104" s="19"/>
    </row>
    <row r="105" spans="1:12" x14ac:dyDescent="0.25">
      <c r="A105" s="28" t="s">
        <v>17</v>
      </c>
      <c r="B105" s="6">
        <v>6.411993136458051E-3</v>
      </c>
      <c r="C105" s="2">
        <v>5.7196182907372287E-3</v>
      </c>
      <c r="D105" s="2">
        <v>6.9237484572082242E-4</v>
      </c>
      <c r="E105" s="2">
        <v>9.3896713615023476E-3</v>
      </c>
      <c r="F105" s="19"/>
    </row>
    <row r="106" spans="1:12" x14ac:dyDescent="0.25">
      <c r="H106" s="24"/>
      <c r="I106" s="24"/>
      <c r="J106" s="24"/>
      <c r="K106" s="24"/>
      <c r="L106" s="24"/>
    </row>
    <row r="107" spans="1:12" x14ac:dyDescent="0.25">
      <c r="A107" s="23" t="s">
        <v>2</v>
      </c>
      <c r="B107" s="24" t="s">
        <v>20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4.5" customHeight="1" x14ac:dyDescent="0.2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x14ac:dyDescent="0.25">
      <c r="A109" s="23" t="s">
        <v>3</v>
      </c>
      <c r="B109" s="58" t="s">
        <v>21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</row>
    <row r="110" spans="1:12" x14ac:dyDescent="0.25">
      <c r="A110" s="25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</row>
    <row r="111" spans="1:12" ht="4.5" customHeight="1" x14ac:dyDescent="0.2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 x14ac:dyDescent="0.25">
      <c r="A112" s="23" t="s">
        <v>4</v>
      </c>
      <c r="B112" s="24" t="s">
        <v>22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4.5" customHeight="1" x14ac:dyDescent="0.2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x14ac:dyDescent="0.25">
      <c r="A114" s="23" t="s">
        <v>5</v>
      </c>
      <c r="B114" s="58" t="s">
        <v>23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</row>
    <row r="115" spans="1:12" x14ac:dyDescent="0.25">
      <c r="A115" s="24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</row>
    <row r="118" spans="1:12" ht="18.75" x14ac:dyDescent="0.25">
      <c r="A118" s="53" t="s">
        <v>26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5"/>
    </row>
    <row r="119" spans="1:12" ht="5.25" customHeight="1" x14ac:dyDescent="0.25">
      <c r="A119" s="1"/>
    </row>
    <row r="120" spans="1:12" x14ac:dyDescent="0.25">
      <c r="A120" s="56" t="s">
        <v>18</v>
      </c>
      <c r="B120" s="56"/>
      <c r="C120" s="56"/>
      <c r="D120" s="56"/>
      <c r="E120" s="56"/>
      <c r="F120" s="20"/>
      <c r="H120" s="56" t="s">
        <v>10</v>
      </c>
      <c r="I120" s="56"/>
      <c r="J120" s="56"/>
      <c r="K120" s="56"/>
      <c r="L120" s="56"/>
    </row>
    <row r="121" spans="1:12" ht="5.25" customHeight="1" x14ac:dyDescent="0.25">
      <c r="F121" s="21"/>
      <c r="H121" s="3"/>
      <c r="I121" s="3"/>
      <c r="J121" s="3"/>
      <c r="K121" s="3"/>
      <c r="L121" s="3"/>
    </row>
    <row r="122" spans="1:12" x14ac:dyDescent="0.25">
      <c r="B122" s="10" t="s">
        <v>2</v>
      </c>
      <c r="C122" s="10" t="s">
        <v>3</v>
      </c>
      <c r="D122" s="10" t="s">
        <v>4</v>
      </c>
      <c r="E122" s="10" t="s">
        <v>5</v>
      </c>
      <c r="F122" s="22"/>
      <c r="I122" s="30" t="s">
        <v>2</v>
      </c>
      <c r="J122" s="30" t="s">
        <v>3</v>
      </c>
      <c r="K122" s="30" t="s">
        <v>4</v>
      </c>
      <c r="L122" s="30" t="s">
        <v>5</v>
      </c>
    </row>
    <row r="123" spans="1:12" x14ac:dyDescent="0.25">
      <c r="A123" s="30" t="s">
        <v>11</v>
      </c>
      <c r="B123" s="2">
        <v>6.6666666666666666E-2</v>
      </c>
      <c r="C123" s="2">
        <v>6.6666666666666666E-2</v>
      </c>
      <c r="D123" s="2">
        <v>0</v>
      </c>
      <c r="E123" s="2">
        <v>0</v>
      </c>
      <c r="F123" s="19"/>
      <c r="H123" s="30" t="s">
        <v>7</v>
      </c>
      <c r="I123" s="6">
        <v>4.3886404222703353E-2</v>
      </c>
      <c r="J123" s="2">
        <v>4.3538726551511607E-2</v>
      </c>
      <c r="K123" s="2">
        <v>3.4767767119174423E-4</v>
      </c>
      <c r="L123" s="2">
        <v>4.5732805185451926E-2</v>
      </c>
    </row>
    <row r="124" spans="1:12" x14ac:dyDescent="0.25">
      <c r="A124" s="30" t="s">
        <v>12</v>
      </c>
      <c r="B124" s="2">
        <v>2.1505376344086023E-2</v>
      </c>
      <c r="C124" s="2">
        <v>2.1505376344086023E-2</v>
      </c>
      <c r="D124" s="2">
        <v>0</v>
      </c>
      <c r="E124" s="2">
        <v>0</v>
      </c>
      <c r="F124" s="19"/>
      <c r="H124" s="30" t="s">
        <v>9</v>
      </c>
      <c r="I124" s="6">
        <v>0.26262626262626265</v>
      </c>
      <c r="J124" s="2">
        <v>0.26262626262626265</v>
      </c>
      <c r="K124" s="2">
        <v>0</v>
      </c>
      <c r="L124" s="2">
        <v>0.46153846153846156</v>
      </c>
    </row>
    <row r="125" spans="1:12" x14ac:dyDescent="0.25">
      <c r="A125" s="30" t="s">
        <v>13</v>
      </c>
      <c r="B125" s="2">
        <v>5.4373522458628842E-3</v>
      </c>
      <c r="C125" s="2">
        <v>4.7281323877068557E-3</v>
      </c>
      <c r="D125" s="2">
        <v>7.0921985815602842E-4</v>
      </c>
      <c r="E125" s="2">
        <v>0</v>
      </c>
      <c r="F125" s="19"/>
    </row>
    <row r="126" spans="1:12" x14ac:dyDescent="0.25">
      <c r="A126" s="30" t="s">
        <v>14</v>
      </c>
      <c r="B126" s="2">
        <v>7.1295722256664602E-3</v>
      </c>
      <c r="C126" s="2">
        <v>7.1295722256664602E-3</v>
      </c>
      <c r="D126" s="2">
        <v>0</v>
      </c>
      <c r="E126" s="2">
        <v>0</v>
      </c>
      <c r="F126" s="19"/>
    </row>
    <row r="127" spans="1:12" x14ac:dyDescent="0.25">
      <c r="A127" s="30" t="s">
        <v>15</v>
      </c>
      <c r="B127" s="2">
        <v>6.4193092823212226E-3</v>
      </c>
      <c r="C127" s="2">
        <v>5.9057645397355245E-3</v>
      </c>
      <c r="D127" s="2">
        <v>5.135447425856978E-4</v>
      </c>
      <c r="E127" s="2">
        <v>0</v>
      </c>
      <c r="F127" s="19"/>
    </row>
    <row r="128" spans="1:12" x14ac:dyDescent="0.25">
      <c r="A128" s="30" t="s">
        <v>16</v>
      </c>
      <c r="B128" s="2">
        <v>2.9900332225913623E-2</v>
      </c>
      <c r="C128" s="2">
        <v>2.9900332225913623E-2</v>
      </c>
      <c r="D128" s="2">
        <v>0</v>
      </c>
      <c r="E128" s="2">
        <v>0.44444444444444442</v>
      </c>
      <c r="F128" s="19"/>
      <c r="H128" s="24"/>
      <c r="I128" s="24"/>
      <c r="J128" s="24"/>
      <c r="K128" s="24"/>
      <c r="L128" s="24"/>
    </row>
    <row r="129" spans="1:12" x14ac:dyDescent="0.25">
      <c r="A129" s="30" t="s">
        <v>17</v>
      </c>
      <c r="B129" s="2">
        <v>8.6339217191097467E-3</v>
      </c>
      <c r="C129" s="2">
        <v>7.4740110235121749E-3</v>
      </c>
      <c r="D129" s="2">
        <v>1.1599106955975721E-3</v>
      </c>
      <c r="E129" s="2">
        <v>2.9292929292929294E-2</v>
      </c>
      <c r="F129" s="19"/>
      <c r="H129" s="24"/>
      <c r="I129" s="24"/>
      <c r="J129" s="24"/>
      <c r="K129" s="24"/>
      <c r="L129" s="24"/>
    </row>
    <row r="130" spans="1:12" x14ac:dyDescent="0.25">
      <c r="H130" s="24"/>
      <c r="I130" s="24"/>
      <c r="J130" s="24"/>
      <c r="K130" s="24"/>
      <c r="L130" s="24"/>
    </row>
    <row r="131" spans="1:12" x14ac:dyDescent="0.25">
      <c r="A131" s="23" t="s">
        <v>2</v>
      </c>
      <c r="B131" s="24" t="s">
        <v>20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6" customHeight="1" x14ac:dyDescent="0.25">
      <c r="A132" s="2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5" customHeight="1" x14ac:dyDescent="0.25">
      <c r="A133" s="23" t="s">
        <v>3</v>
      </c>
      <c r="B133" s="58" t="s">
        <v>21</v>
      </c>
      <c r="C133" s="58"/>
      <c r="D133" s="58"/>
      <c r="E133" s="58"/>
      <c r="F133" s="58"/>
      <c r="G133" s="58"/>
      <c r="H133" s="58"/>
      <c r="I133" s="58"/>
      <c r="J133" s="58"/>
      <c r="K133" s="58"/>
      <c r="L133" s="58"/>
    </row>
    <row r="134" spans="1:12" x14ac:dyDescent="0.25">
      <c r="A134" s="25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</row>
    <row r="135" spans="1:12" ht="4.5" customHeight="1" x14ac:dyDescent="0.2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1:12" x14ac:dyDescent="0.25">
      <c r="A136" s="23" t="s">
        <v>4</v>
      </c>
      <c r="B136" s="24" t="s">
        <v>22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4.5" customHeight="1" x14ac:dyDescent="0.2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5" customHeight="1" x14ac:dyDescent="0.25">
      <c r="A138" s="23" t="s">
        <v>5</v>
      </c>
      <c r="B138" s="58" t="s">
        <v>23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58"/>
    </row>
    <row r="139" spans="1:12" x14ac:dyDescent="0.25">
      <c r="A139" s="24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</row>
    <row r="142" spans="1:12" ht="18.75" x14ac:dyDescent="0.25">
      <c r="A142" s="53" t="s">
        <v>27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5"/>
    </row>
    <row r="143" spans="1:12" ht="5.25" customHeight="1" x14ac:dyDescent="0.25">
      <c r="A143" s="1"/>
    </row>
    <row r="144" spans="1:12" x14ac:dyDescent="0.25">
      <c r="A144" s="56" t="s">
        <v>18</v>
      </c>
      <c r="B144" s="56"/>
      <c r="C144" s="56"/>
      <c r="D144" s="56"/>
      <c r="E144" s="56"/>
      <c r="F144" s="20"/>
      <c r="H144" s="56" t="s">
        <v>10</v>
      </c>
      <c r="I144" s="56"/>
      <c r="J144" s="56"/>
      <c r="K144" s="56"/>
      <c r="L144" s="56"/>
    </row>
    <row r="145" spans="1:12" ht="5.25" customHeight="1" x14ac:dyDescent="0.25">
      <c r="F145" s="21"/>
      <c r="H145" s="3"/>
      <c r="I145" s="3"/>
      <c r="J145" s="3"/>
      <c r="K145" s="3"/>
      <c r="L145" s="3"/>
    </row>
    <row r="146" spans="1:12" x14ac:dyDescent="0.25">
      <c r="B146" s="10" t="s">
        <v>2</v>
      </c>
      <c r="C146" s="10" t="s">
        <v>3</v>
      </c>
      <c r="D146" s="10" t="s">
        <v>4</v>
      </c>
      <c r="E146" s="10" t="s">
        <v>5</v>
      </c>
      <c r="F146" s="22"/>
      <c r="I146" s="31" t="s">
        <v>2</v>
      </c>
      <c r="J146" s="31" t="s">
        <v>3</v>
      </c>
      <c r="K146" s="31" t="s">
        <v>4</v>
      </c>
      <c r="L146" s="31" t="s">
        <v>5</v>
      </c>
    </row>
    <row r="147" spans="1:12" x14ac:dyDescent="0.25">
      <c r="A147" s="31" t="s">
        <v>13</v>
      </c>
      <c r="B147" s="33">
        <v>9.8684210526315784E-3</v>
      </c>
      <c r="C147" s="33">
        <v>9.8684210526315784E-3</v>
      </c>
      <c r="D147" s="33">
        <v>0</v>
      </c>
      <c r="E147" s="33">
        <v>0</v>
      </c>
      <c r="F147" s="19"/>
      <c r="H147" s="31" t="s">
        <v>6</v>
      </c>
      <c r="I147" s="34">
        <v>2.0618556701030927E-2</v>
      </c>
      <c r="J147" s="33">
        <v>2.0618556701030927E-2</v>
      </c>
      <c r="K147" s="33">
        <v>0</v>
      </c>
      <c r="L147" s="33">
        <v>1</v>
      </c>
    </row>
    <row r="148" spans="1:12" x14ac:dyDescent="0.25">
      <c r="A148" s="31" t="s">
        <v>14</v>
      </c>
      <c r="B148" s="33">
        <v>5.7499589288647936E-3</v>
      </c>
      <c r="C148" s="33">
        <v>2.54641038278298E-3</v>
      </c>
      <c r="D148" s="33">
        <v>3.2035485460818135E-3</v>
      </c>
      <c r="E148" s="33">
        <v>1.4285714285714285E-2</v>
      </c>
      <c r="F148" s="19"/>
      <c r="H148" s="31" t="s">
        <v>7</v>
      </c>
      <c r="I148" s="34">
        <v>5.1085379944440346E-2</v>
      </c>
      <c r="J148" s="33">
        <v>5.0864124689628046E-2</v>
      </c>
      <c r="K148" s="33">
        <v>2.212552548123018E-4</v>
      </c>
      <c r="L148" s="33">
        <v>5.3416746871992299E-2</v>
      </c>
    </row>
    <row r="149" spans="1:12" x14ac:dyDescent="0.25">
      <c r="A149" s="31" t="s">
        <v>15</v>
      </c>
      <c r="B149" s="33">
        <v>7.9692223138224782E-3</v>
      </c>
      <c r="C149" s="33">
        <v>0</v>
      </c>
      <c r="D149" s="33">
        <v>7.9692223138224782E-3</v>
      </c>
      <c r="E149" s="33">
        <v>0</v>
      </c>
      <c r="F149" s="19"/>
      <c r="H149" s="31" t="s">
        <v>9</v>
      </c>
      <c r="I149" s="34">
        <v>0.4838709677419355</v>
      </c>
      <c r="J149" s="34">
        <v>0.4838709677419355</v>
      </c>
      <c r="K149" s="34">
        <v>0</v>
      </c>
      <c r="L149" s="34">
        <v>0.26666666666666666</v>
      </c>
    </row>
    <row r="150" spans="1:12" x14ac:dyDescent="0.25">
      <c r="A150" s="31" t="s">
        <v>16</v>
      </c>
      <c r="B150" s="33">
        <v>3.9426523297491037E-2</v>
      </c>
      <c r="C150" s="33">
        <v>2.5089605734767026E-2</v>
      </c>
      <c r="D150" s="33">
        <v>1.4336917562724014E-2</v>
      </c>
      <c r="E150" s="33">
        <v>0.45454545454545453</v>
      </c>
      <c r="F150" s="19"/>
    </row>
    <row r="151" spans="1:12" x14ac:dyDescent="0.25">
      <c r="A151" s="31" t="s">
        <v>17</v>
      </c>
      <c r="B151" s="33">
        <v>3.8903074046522847E-3</v>
      </c>
      <c r="C151" s="33">
        <v>3.2067391785118317E-3</v>
      </c>
      <c r="D151" s="33">
        <v>6.8356822614045322E-4</v>
      </c>
      <c r="E151" s="33">
        <v>3.6175710594315243E-2</v>
      </c>
      <c r="F151" s="19"/>
    </row>
    <row r="152" spans="1:12" x14ac:dyDescent="0.25">
      <c r="H152" s="24"/>
      <c r="I152" s="24"/>
      <c r="J152" s="24"/>
      <c r="K152" s="24"/>
      <c r="L152" s="24"/>
    </row>
    <row r="153" spans="1:12" x14ac:dyDescent="0.25">
      <c r="A153" s="23" t="s">
        <v>2</v>
      </c>
      <c r="B153" s="24" t="s">
        <v>20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6" customHeight="1" x14ac:dyDescent="0.2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x14ac:dyDescent="0.25">
      <c r="A155" s="23" t="s">
        <v>3</v>
      </c>
      <c r="B155" s="58" t="s">
        <v>21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</row>
    <row r="156" spans="1:12" x14ac:dyDescent="0.25">
      <c r="A156" s="25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</row>
    <row r="157" spans="1:12" ht="6" customHeight="1" x14ac:dyDescent="0.2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1:12" x14ac:dyDescent="0.25">
      <c r="A158" s="23" t="s">
        <v>4</v>
      </c>
      <c r="B158" s="24" t="s">
        <v>22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6" customHeight="1" x14ac:dyDescent="0.2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x14ac:dyDescent="0.25">
      <c r="A160" s="23" t="s">
        <v>5</v>
      </c>
      <c r="B160" s="58" t="s">
        <v>23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</row>
    <row r="161" spans="1:12" x14ac:dyDescent="0.25">
      <c r="A161" s="24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</row>
    <row r="164" spans="1:12" ht="18.75" x14ac:dyDescent="0.25">
      <c r="A164" s="53" t="s">
        <v>28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5"/>
    </row>
    <row r="165" spans="1:12" ht="5.25" customHeight="1" x14ac:dyDescent="0.25">
      <c r="A165" s="1"/>
    </row>
    <row r="166" spans="1:12" x14ac:dyDescent="0.25">
      <c r="A166" s="56" t="s">
        <v>18</v>
      </c>
      <c r="B166" s="56"/>
      <c r="C166" s="56"/>
      <c r="D166" s="56"/>
      <c r="E166" s="56"/>
      <c r="F166" s="20"/>
      <c r="H166" s="56" t="s">
        <v>10</v>
      </c>
      <c r="I166" s="56"/>
      <c r="J166" s="56"/>
      <c r="K166" s="56"/>
      <c r="L166" s="56"/>
    </row>
    <row r="167" spans="1:12" ht="5.25" customHeight="1" x14ac:dyDescent="0.25">
      <c r="F167" s="21"/>
      <c r="H167" s="3"/>
      <c r="I167" s="3"/>
      <c r="J167" s="3"/>
      <c r="K167" s="3"/>
      <c r="L167" s="3"/>
    </row>
    <row r="168" spans="1:12" x14ac:dyDescent="0.25">
      <c r="B168" s="10" t="s">
        <v>2</v>
      </c>
      <c r="C168" s="10" t="s">
        <v>3</v>
      </c>
      <c r="D168" s="10" t="s">
        <v>4</v>
      </c>
      <c r="E168" s="10" t="s">
        <v>5</v>
      </c>
      <c r="F168" s="22"/>
      <c r="I168" s="32" t="s">
        <v>2</v>
      </c>
      <c r="J168" s="32" t="s">
        <v>3</v>
      </c>
      <c r="K168" s="32" t="s">
        <v>4</v>
      </c>
      <c r="L168" s="32" t="s">
        <v>5</v>
      </c>
    </row>
    <row r="169" spans="1:12" x14ac:dyDescent="0.25">
      <c r="A169" s="36" t="s">
        <v>11</v>
      </c>
      <c r="B169" s="33">
        <v>1.7857142857142856E-2</v>
      </c>
      <c r="C169" s="33">
        <v>1.7857142857142856E-2</v>
      </c>
      <c r="D169" s="33">
        <v>0</v>
      </c>
      <c r="E169" s="33">
        <v>0</v>
      </c>
      <c r="F169" s="19"/>
      <c r="H169" s="32" t="s">
        <v>7</v>
      </c>
      <c r="I169" s="34">
        <v>3.6489017537885235E-2</v>
      </c>
      <c r="J169" s="33">
        <v>3.5671718031670359E-2</v>
      </c>
      <c r="K169" s="33">
        <v>8.1729950621488171E-4</v>
      </c>
      <c r="L169" s="33">
        <v>5.9729351376574896E-2</v>
      </c>
    </row>
    <row r="170" spans="1:12" x14ac:dyDescent="0.25">
      <c r="A170" s="36" t="s">
        <v>12</v>
      </c>
      <c r="B170" s="33">
        <v>4.3478260869565216E-2</v>
      </c>
      <c r="C170" s="33">
        <v>4.3478260869565216E-2</v>
      </c>
      <c r="D170" s="33">
        <v>0</v>
      </c>
      <c r="E170" s="33">
        <v>0</v>
      </c>
      <c r="F170" s="19"/>
      <c r="H170" s="32" t="s">
        <v>9</v>
      </c>
      <c r="I170" s="34">
        <v>0.59523809523809523</v>
      </c>
      <c r="J170" s="34">
        <v>0.59523809523809523</v>
      </c>
      <c r="K170" s="34">
        <v>0</v>
      </c>
      <c r="L170" s="34">
        <v>0.08</v>
      </c>
    </row>
    <row r="171" spans="1:12" x14ac:dyDescent="0.25">
      <c r="A171" s="37" t="s">
        <v>13</v>
      </c>
      <c r="B171" s="33">
        <v>6.0141020323517215E-3</v>
      </c>
      <c r="C171" s="33">
        <v>6.0141020323517215E-3</v>
      </c>
      <c r="D171" s="33">
        <v>0</v>
      </c>
      <c r="E171" s="33">
        <v>0</v>
      </c>
      <c r="F171" s="19"/>
    </row>
    <row r="172" spans="1:12" x14ac:dyDescent="0.25">
      <c r="A172" s="37" t="s">
        <v>14</v>
      </c>
      <c r="B172" s="33">
        <v>1.9530916844349679E-2</v>
      </c>
      <c r="C172" s="33">
        <v>1.8678038379530918E-2</v>
      </c>
      <c r="D172" s="33">
        <v>8.5287846481876329E-4</v>
      </c>
      <c r="E172" s="33">
        <v>8.7336244541484712E-3</v>
      </c>
      <c r="F172" s="19"/>
    </row>
    <row r="173" spans="1:12" x14ac:dyDescent="0.25">
      <c r="A173" s="37" t="s">
        <v>15</v>
      </c>
      <c r="B173" s="33">
        <v>1.6597510373443983E-3</v>
      </c>
      <c r="C173" s="33">
        <v>1.6597510373443983E-3</v>
      </c>
      <c r="D173" s="33">
        <v>0</v>
      </c>
      <c r="E173" s="33">
        <v>0</v>
      </c>
      <c r="F173" s="19"/>
    </row>
    <row r="174" spans="1:12" x14ac:dyDescent="0.25">
      <c r="A174" s="37" t="s">
        <v>16</v>
      </c>
      <c r="B174" s="33">
        <v>2.1021021021021023E-2</v>
      </c>
      <c r="C174" s="33">
        <v>2.1021021021021023E-2</v>
      </c>
      <c r="D174" s="33">
        <v>0</v>
      </c>
      <c r="E174" s="33">
        <v>0.42857142857142855</v>
      </c>
      <c r="F174" s="19"/>
    </row>
    <row r="175" spans="1:12" x14ac:dyDescent="0.25">
      <c r="A175" s="37" t="s">
        <v>17</v>
      </c>
      <c r="B175" s="33">
        <v>5.8577821979114864E-3</v>
      </c>
      <c r="C175" s="33">
        <v>5.4002983590253602E-3</v>
      </c>
      <c r="D175" s="33">
        <v>4.5748383888612632E-4</v>
      </c>
      <c r="E175" s="33">
        <v>2.7164685908319185E-2</v>
      </c>
      <c r="F175" s="19"/>
    </row>
    <row r="176" spans="1:12" ht="6" customHeight="1" x14ac:dyDescent="0.25">
      <c r="H176" s="24"/>
      <c r="I176" s="24"/>
      <c r="J176" s="24"/>
      <c r="K176" s="24"/>
      <c r="L176" s="24"/>
    </row>
    <row r="177" spans="1:12" x14ac:dyDescent="0.25">
      <c r="A177" s="43" t="s">
        <v>2</v>
      </c>
      <c r="B177" s="45" t="s">
        <v>20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6" customHeight="1" x14ac:dyDescent="0.25">
      <c r="A178" s="44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x14ac:dyDescent="0.25">
      <c r="A179" s="43" t="s">
        <v>3</v>
      </c>
      <c r="B179" s="57" t="s">
        <v>21</v>
      </c>
      <c r="C179" s="57"/>
      <c r="D179" s="57"/>
      <c r="E179" s="57"/>
      <c r="F179" s="57"/>
      <c r="G179" s="57"/>
      <c r="H179" s="57"/>
      <c r="I179" s="57"/>
      <c r="J179" s="57"/>
      <c r="K179" s="57"/>
      <c r="L179" s="57"/>
    </row>
    <row r="180" spans="1:12" x14ac:dyDescent="0.25">
      <c r="A180" s="44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</row>
    <row r="181" spans="1:12" ht="6" customHeight="1" x14ac:dyDescent="0.25">
      <c r="A181" s="44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x14ac:dyDescent="0.25">
      <c r="A182" s="43" t="s">
        <v>4</v>
      </c>
      <c r="B182" s="45" t="s">
        <v>22</v>
      </c>
      <c r="C182" s="45"/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6" customHeight="1" x14ac:dyDescent="0.25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x14ac:dyDescent="0.25">
      <c r="A184" s="43" t="s">
        <v>5</v>
      </c>
      <c r="B184" s="57" t="s">
        <v>23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</row>
    <row r="185" spans="1:12" x14ac:dyDescent="0.25">
      <c r="A185" s="45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</row>
    <row r="188" spans="1:12" ht="18.75" x14ac:dyDescent="0.25">
      <c r="A188" s="53" t="s">
        <v>29</v>
      </c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5"/>
    </row>
    <row r="189" spans="1:12" ht="5.25" customHeight="1" x14ac:dyDescent="0.25">
      <c r="A189" s="1"/>
    </row>
    <row r="190" spans="1:12" x14ac:dyDescent="0.25">
      <c r="A190" s="56" t="s">
        <v>18</v>
      </c>
      <c r="B190" s="56"/>
      <c r="C190" s="56"/>
      <c r="D190" s="56"/>
      <c r="E190" s="56"/>
      <c r="F190" s="20"/>
      <c r="H190" s="56" t="s">
        <v>10</v>
      </c>
      <c r="I190" s="56"/>
      <c r="J190" s="56"/>
      <c r="K190" s="56"/>
      <c r="L190" s="56"/>
    </row>
    <row r="191" spans="1:12" ht="5.25" customHeight="1" x14ac:dyDescent="0.25">
      <c r="F191" s="21"/>
      <c r="H191" s="3"/>
      <c r="I191" s="3"/>
      <c r="J191" s="3"/>
      <c r="K191" s="3"/>
      <c r="L191" s="3"/>
    </row>
    <row r="192" spans="1:12" x14ac:dyDescent="0.25">
      <c r="B192" s="10" t="s">
        <v>2</v>
      </c>
      <c r="C192" s="10" t="s">
        <v>3</v>
      </c>
      <c r="D192" s="10" t="s">
        <v>4</v>
      </c>
      <c r="E192" s="10" t="s">
        <v>5</v>
      </c>
      <c r="F192" s="22"/>
      <c r="I192" s="32" t="s">
        <v>2</v>
      </c>
      <c r="J192" s="32" t="s">
        <v>3</v>
      </c>
      <c r="K192" s="32" t="s">
        <v>4</v>
      </c>
      <c r="L192" s="32" t="s">
        <v>5</v>
      </c>
    </row>
    <row r="193" spans="1:12" x14ac:dyDescent="0.25">
      <c r="A193" s="36" t="s">
        <v>11</v>
      </c>
      <c r="B193" s="33">
        <v>0.02</v>
      </c>
      <c r="C193" s="33">
        <v>1.5267175572519083E-2</v>
      </c>
      <c r="D193" s="33">
        <v>0</v>
      </c>
      <c r="E193" s="33">
        <v>0</v>
      </c>
      <c r="F193" s="19"/>
      <c r="H193" s="32" t="s">
        <v>7</v>
      </c>
      <c r="I193" s="34">
        <v>4.2924402297315346E-2</v>
      </c>
      <c r="J193" s="33">
        <v>4.2239882462935759E-2</v>
      </c>
      <c r="K193" s="33">
        <v>6.8451983437959132E-4</v>
      </c>
      <c r="L193" s="33">
        <v>5.0563982886036564E-2</v>
      </c>
    </row>
    <row r="194" spans="1:12" x14ac:dyDescent="0.25">
      <c r="A194" s="36" t="s">
        <v>12</v>
      </c>
      <c r="B194" s="33">
        <v>6.6666666666666666E-2</v>
      </c>
      <c r="C194" s="33">
        <v>1.5267175572519083E-2</v>
      </c>
      <c r="D194" s="33">
        <v>0</v>
      </c>
      <c r="E194" s="33">
        <v>0</v>
      </c>
      <c r="F194" s="19"/>
      <c r="H194" s="32" t="s">
        <v>9</v>
      </c>
      <c r="I194" s="34">
        <v>0.27722772277227725</v>
      </c>
      <c r="J194" s="34">
        <v>0.27722772277227725</v>
      </c>
      <c r="K194" s="34">
        <v>0</v>
      </c>
      <c r="L194" s="34">
        <v>0.48214285714285715</v>
      </c>
    </row>
    <row r="195" spans="1:12" x14ac:dyDescent="0.25">
      <c r="A195" s="37" t="s">
        <v>13</v>
      </c>
      <c r="B195" s="33">
        <v>4.66683951257454E-3</v>
      </c>
      <c r="C195" s="33">
        <v>1.5267175572519083E-2</v>
      </c>
      <c r="D195" s="33">
        <v>0</v>
      </c>
      <c r="E195" s="33">
        <v>0</v>
      </c>
      <c r="F195" s="19"/>
    </row>
    <row r="196" spans="1:12" x14ac:dyDescent="0.25">
      <c r="A196" s="37" t="s">
        <v>14</v>
      </c>
      <c r="B196" s="33">
        <v>3.134110787172012E-2</v>
      </c>
      <c r="C196" s="33">
        <v>3.0403998334027488E-2</v>
      </c>
      <c r="D196" s="33">
        <v>9.3710953769262804E-4</v>
      </c>
      <c r="E196" s="33">
        <v>6.6445182724252493E-3</v>
      </c>
      <c r="F196" s="19"/>
    </row>
    <row r="197" spans="1:12" x14ac:dyDescent="0.25">
      <c r="A197" s="37" t="s">
        <v>15</v>
      </c>
      <c r="B197" s="33">
        <v>9.3052109181141443E-2</v>
      </c>
      <c r="C197" s="33">
        <v>9.1811414392059559E-2</v>
      </c>
      <c r="D197" s="33">
        <v>1.2406947890818859E-3</v>
      </c>
      <c r="E197" s="33">
        <v>5.3333333333333332E-3</v>
      </c>
      <c r="F197" s="19"/>
    </row>
    <row r="198" spans="1:12" x14ac:dyDescent="0.25">
      <c r="A198" s="37" t="s">
        <v>16</v>
      </c>
      <c r="B198" s="33">
        <v>1.5267175572519083E-2</v>
      </c>
      <c r="C198" s="33">
        <v>1.5267175572519083E-2</v>
      </c>
      <c r="D198" s="33">
        <v>0</v>
      </c>
      <c r="E198" s="33">
        <v>0</v>
      </c>
      <c r="F198" s="19"/>
    </row>
    <row r="199" spans="1:12" x14ac:dyDescent="0.25">
      <c r="A199" s="37" t="s">
        <v>17</v>
      </c>
      <c r="B199" s="33">
        <v>7.2829205035170215E-3</v>
      </c>
      <c r="C199" s="33">
        <v>6.7458706102720613E-3</v>
      </c>
      <c r="D199" s="33">
        <v>5.3704989324496026E-4</v>
      </c>
      <c r="E199" s="33">
        <v>1.0791366906474821E-2</v>
      </c>
      <c r="F199" s="19"/>
    </row>
    <row r="200" spans="1:12" ht="6" customHeight="1" x14ac:dyDescent="0.25">
      <c r="H200" s="24"/>
      <c r="I200" s="24"/>
      <c r="J200" s="24"/>
      <c r="K200" s="24"/>
      <c r="L200" s="24"/>
    </row>
    <row r="201" spans="1:12" x14ac:dyDescent="0.25">
      <c r="A201" s="43" t="s">
        <v>2</v>
      </c>
      <c r="B201" s="45" t="s">
        <v>20</v>
      </c>
      <c r="C201" s="45"/>
      <c r="D201" s="45"/>
      <c r="E201" s="45"/>
      <c r="F201" s="45"/>
      <c r="G201" s="45"/>
      <c r="H201" s="45"/>
      <c r="I201" s="45"/>
      <c r="J201" s="45"/>
      <c r="K201" s="45"/>
      <c r="L201" s="45"/>
    </row>
    <row r="202" spans="1:12" ht="6" customHeight="1" x14ac:dyDescent="0.25">
      <c r="A202" s="44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</row>
    <row r="203" spans="1:12" x14ac:dyDescent="0.25">
      <c r="A203" s="43" t="s">
        <v>3</v>
      </c>
      <c r="B203" s="57" t="s">
        <v>21</v>
      </c>
      <c r="C203" s="57"/>
      <c r="D203" s="57"/>
      <c r="E203" s="57"/>
      <c r="F203" s="57"/>
      <c r="G203" s="57"/>
      <c r="H203" s="57"/>
      <c r="I203" s="57"/>
      <c r="J203" s="57"/>
      <c r="K203" s="57"/>
      <c r="L203" s="57"/>
    </row>
    <row r="204" spans="1:12" x14ac:dyDescent="0.25">
      <c r="A204" s="44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</row>
    <row r="205" spans="1:12" ht="6" customHeight="1" x14ac:dyDescent="0.25">
      <c r="A205" s="44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x14ac:dyDescent="0.25">
      <c r="A206" s="43" t="s">
        <v>4</v>
      </c>
      <c r="B206" s="45" t="s">
        <v>22</v>
      </c>
      <c r="C206" s="45"/>
      <c r="D206" s="45"/>
      <c r="E206" s="45"/>
      <c r="F206" s="45"/>
      <c r="G206" s="45"/>
      <c r="H206" s="45"/>
      <c r="I206" s="45"/>
      <c r="J206" s="45"/>
      <c r="K206" s="45"/>
      <c r="L206" s="45"/>
    </row>
    <row r="207" spans="1:12" ht="6" customHeight="1" x14ac:dyDescent="0.25">
      <c r="A207" s="44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</row>
    <row r="208" spans="1:12" x14ac:dyDescent="0.25">
      <c r="A208" s="43" t="s">
        <v>5</v>
      </c>
      <c r="B208" s="57" t="s">
        <v>23</v>
      </c>
      <c r="C208" s="57"/>
      <c r="D208" s="57"/>
      <c r="E208" s="57"/>
      <c r="F208" s="57"/>
      <c r="G208" s="57"/>
      <c r="H208" s="57"/>
      <c r="I208" s="57"/>
      <c r="J208" s="57"/>
      <c r="K208" s="57"/>
      <c r="L208" s="57"/>
    </row>
    <row r="209" spans="1:12" x14ac:dyDescent="0.25">
      <c r="A209" s="45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</row>
    <row r="212" spans="1:12" ht="18.75" x14ac:dyDescent="0.25">
      <c r="A212" s="53" t="s">
        <v>30</v>
      </c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5"/>
    </row>
    <row r="213" spans="1:12" ht="5.25" customHeight="1" x14ac:dyDescent="0.25">
      <c r="A213" s="1"/>
    </row>
    <row r="214" spans="1:12" x14ac:dyDescent="0.25">
      <c r="A214" s="56" t="s">
        <v>18</v>
      </c>
      <c r="B214" s="56"/>
      <c r="C214" s="56"/>
      <c r="D214" s="56"/>
      <c r="E214" s="56"/>
      <c r="F214" s="20"/>
      <c r="H214" s="56" t="s">
        <v>10</v>
      </c>
      <c r="I214" s="56"/>
      <c r="J214" s="56"/>
      <c r="K214" s="56"/>
      <c r="L214" s="56"/>
    </row>
    <row r="215" spans="1:12" ht="5.25" customHeight="1" x14ac:dyDescent="0.25">
      <c r="F215" s="21"/>
      <c r="H215" s="3"/>
      <c r="I215" s="3"/>
      <c r="J215" s="3"/>
      <c r="K215" s="3"/>
      <c r="L215" s="3"/>
    </row>
    <row r="216" spans="1:12" x14ac:dyDescent="0.25">
      <c r="B216" s="10" t="s">
        <v>2</v>
      </c>
      <c r="C216" s="10" t="s">
        <v>3</v>
      </c>
      <c r="D216" s="10" t="s">
        <v>4</v>
      </c>
      <c r="E216" s="10" t="s">
        <v>5</v>
      </c>
      <c r="F216" s="22"/>
      <c r="I216" s="35" t="s">
        <v>2</v>
      </c>
      <c r="J216" s="35" t="s">
        <v>3</v>
      </c>
      <c r="K216" s="35" t="s">
        <v>4</v>
      </c>
      <c r="L216" s="35" t="s">
        <v>5</v>
      </c>
    </row>
    <row r="217" spans="1:12" x14ac:dyDescent="0.25">
      <c r="A217" s="36" t="s">
        <v>11</v>
      </c>
      <c r="B217" s="33">
        <v>8.3333333333333329E-2</v>
      </c>
      <c r="C217" s="33">
        <v>8.3333333333333329E-2</v>
      </c>
      <c r="D217" s="33">
        <v>0</v>
      </c>
      <c r="E217" s="33">
        <v>0</v>
      </c>
      <c r="F217" s="19"/>
      <c r="H217" s="35" t="s">
        <v>7</v>
      </c>
      <c r="I217" s="34">
        <v>2.7661189152353369E-2</v>
      </c>
      <c r="J217" s="33">
        <v>2.7181067728096395E-2</v>
      </c>
      <c r="K217" s="33">
        <v>4.8012142425697338E-4</v>
      </c>
      <c r="L217" s="33">
        <v>8.7905935050391931E-2</v>
      </c>
    </row>
    <row r="218" spans="1:12" x14ac:dyDescent="0.25">
      <c r="A218" s="36" t="s">
        <v>12</v>
      </c>
      <c r="B218" s="33">
        <v>0.14285714285714285</v>
      </c>
      <c r="C218" s="33">
        <v>0.14285714285714285</v>
      </c>
      <c r="D218" s="33">
        <v>0</v>
      </c>
      <c r="E218" s="33">
        <v>0</v>
      </c>
      <c r="F218" s="19"/>
      <c r="H218" s="35" t="s">
        <v>9</v>
      </c>
      <c r="I218" s="34">
        <v>0.17326732673267325</v>
      </c>
      <c r="J218" s="34">
        <v>0.17326732673267325</v>
      </c>
      <c r="K218" s="34">
        <v>0</v>
      </c>
      <c r="L218" s="34">
        <v>0.37142857142857144</v>
      </c>
    </row>
    <row r="219" spans="1:12" x14ac:dyDescent="0.25">
      <c r="A219" s="37" t="s">
        <v>13</v>
      </c>
      <c r="B219" s="33">
        <v>7.0002978850163839E-3</v>
      </c>
      <c r="C219" s="33">
        <v>6.1066428358653559E-3</v>
      </c>
      <c r="D219" s="33">
        <v>8.9365504915102768E-4</v>
      </c>
      <c r="E219" s="33">
        <v>0</v>
      </c>
      <c r="F219" s="19"/>
    </row>
    <row r="220" spans="1:12" x14ac:dyDescent="0.25">
      <c r="A220" s="37" t="s">
        <v>14</v>
      </c>
      <c r="B220" s="33">
        <v>5.9377292362865756E-2</v>
      </c>
      <c r="C220" s="33">
        <v>5.8725242481049801E-2</v>
      </c>
      <c r="D220" s="33">
        <v>4.7273616431657024E-3</v>
      </c>
      <c r="E220" s="33">
        <v>4.8043925875085793E-3</v>
      </c>
      <c r="F220" s="19"/>
    </row>
    <row r="221" spans="1:12" x14ac:dyDescent="0.25">
      <c r="A221" s="37" t="s">
        <v>15</v>
      </c>
      <c r="B221" s="33">
        <v>7.8004834102395074E-2</v>
      </c>
      <c r="C221" s="33">
        <v>7.7565370248297072E-2</v>
      </c>
      <c r="D221" s="33">
        <v>4.3946385409800046E-4</v>
      </c>
      <c r="E221" s="33">
        <v>1.1267605633802818E-2</v>
      </c>
      <c r="F221" s="19"/>
    </row>
    <row r="222" spans="1:12" x14ac:dyDescent="0.25">
      <c r="A222" s="37" t="s">
        <v>16</v>
      </c>
      <c r="B222" s="33">
        <v>3.2835820895522387E-2</v>
      </c>
      <c r="C222" s="33">
        <v>3.2835820895522387E-2</v>
      </c>
      <c r="D222" s="33">
        <v>0</v>
      </c>
      <c r="E222" s="33">
        <v>0.72727272727272729</v>
      </c>
      <c r="F222" s="19"/>
    </row>
    <row r="223" spans="1:12" x14ac:dyDescent="0.25">
      <c r="A223" s="37" t="s">
        <v>17</v>
      </c>
      <c r="B223" s="33">
        <v>1.4663041367255778E-2</v>
      </c>
      <c r="C223" s="33">
        <v>1.3837638376383764E-2</v>
      </c>
      <c r="D223" s="33">
        <v>8.2540299087201403E-4</v>
      </c>
      <c r="E223" s="33">
        <v>1.1589403973509934E-2</v>
      </c>
      <c r="F223" s="19"/>
    </row>
    <row r="224" spans="1:12" ht="6" customHeight="1" x14ac:dyDescent="0.25">
      <c r="H224" s="24"/>
      <c r="I224" s="24"/>
      <c r="J224" s="24"/>
      <c r="K224" s="24"/>
      <c r="L224" s="24"/>
    </row>
    <row r="225" spans="1:12" x14ac:dyDescent="0.25">
      <c r="A225" s="43" t="s">
        <v>2</v>
      </c>
      <c r="B225" s="45" t="s">
        <v>20</v>
      </c>
      <c r="C225" s="45"/>
      <c r="D225" s="45"/>
      <c r="E225" s="45"/>
      <c r="F225" s="45"/>
      <c r="G225" s="45"/>
      <c r="H225" s="45"/>
      <c r="I225" s="45"/>
      <c r="J225" s="45"/>
      <c r="K225" s="45"/>
      <c r="L225" s="45"/>
    </row>
    <row r="226" spans="1:12" ht="6" customHeight="1" x14ac:dyDescent="0.25">
      <c r="A226" s="44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</row>
    <row r="227" spans="1:12" x14ac:dyDescent="0.25">
      <c r="A227" s="43" t="s">
        <v>3</v>
      </c>
      <c r="B227" s="57" t="s">
        <v>21</v>
      </c>
      <c r="C227" s="57"/>
      <c r="D227" s="57"/>
      <c r="E227" s="57"/>
      <c r="F227" s="57"/>
      <c r="G227" s="57"/>
      <c r="H227" s="57"/>
      <c r="I227" s="57"/>
      <c r="J227" s="57"/>
      <c r="K227" s="57"/>
      <c r="L227" s="57"/>
    </row>
    <row r="228" spans="1:12" x14ac:dyDescent="0.25">
      <c r="A228" s="44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</row>
    <row r="229" spans="1:12" ht="6" customHeight="1" x14ac:dyDescent="0.25">
      <c r="A229" s="44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x14ac:dyDescent="0.25">
      <c r="A230" s="43" t="s">
        <v>4</v>
      </c>
      <c r="B230" s="45" t="s">
        <v>22</v>
      </c>
      <c r="C230" s="45"/>
      <c r="D230" s="45"/>
      <c r="E230" s="45"/>
      <c r="F230" s="45"/>
      <c r="G230" s="45"/>
      <c r="H230" s="45"/>
      <c r="I230" s="45"/>
      <c r="J230" s="45"/>
      <c r="K230" s="45"/>
      <c r="L230" s="45"/>
    </row>
    <row r="231" spans="1:12" ht="6" customHeight="1" x14ac:dyDescent="0.25">
      <c r="A231" s="44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1:12" x14ac:dyDescent="0.25">
      <c r="A232" s="43" t="s">
        <v>5</v>
      </c>
      <c r="B232" s="57" t="s">
        <v>23</v>
      </c>
      <c r="C232" s="57"/>
      <c r="D232" s="57"/>
      <c r="E232" s="57"/>
      <c r="F232" s="57"/>
      <c r="G232" s="57"/>
      <c r="H232" s="57"/>
      <c r="I232" s="57"/>
      <c r="J232" s="57"/>
      <c r="K232" s="57"/>
      <c r="L232" s="57"/>
    </row>
    <row r="233" spans="1:12" x14ac:dyDescent="0.25">
      <c r="A233" s="45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</row>
    <row r="236" spans="1:12" ht="18.75" x14ac:dyDescent="0.25">
      <c r="A236" s="53" t="s">
        <v>31</v>
      </c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5"/>
    </row>
    <row r="237" spans="1:12" ht="5.25" customHeight="1" x14ac:dyDescent="0.25">
      <c r="A237" s="1"/>
    </row>
    <row r="238" spans="1:12" x14ac:dyDescent="0.25">
      <c r="A238" s="56" t="s">
        <v>18</v>
      </c>
      <c r="B238" s="56"/>
      <c r="C238" s="56"/>
      <c r="D238" s="56"/>
      <c r="E238" s="56"/>
      <c r="F238" s="20"/>
      <c r="H238" s="56" t="s">
        <v>10</v>
      </c>
      <c r="I238" s="56"/>
      <c r="J238" s="56"/>
      <c r="K238" s="56"/>
      <c r="L238" s="56"/>
    </row>
    <row r="239" spans="1:12" ht="5.25" customHeight="1" x14ac:dyDescent="0.25">
      <c r="F239" s="21"/>
      <c r="H239" s="3"/>
      <c r="I239" s="3"/>
      <c r="J239" s="3"/>
      <c r="K239" s="3"/>
      <c r="L239" s="3"/>
    </row>
    <row r="240" spans="1:12" x14ac:dyDescent="0.25">
      <c r="B240" s="10" t="s">
        <v>2</v>
      </c>
      <c r="C240" s="10" t="s">
        <v>3</v>
      </c>
      <c r="D240" s="10" t="s">
        <v>4</v>
      </c>
      <c r="E240" s="10" t="s">
        <v>5</v>
      </c>
      <c r="F240" s="22"/>
      <c r="I240" s="38" t="s">
        <v>2</v>
      </c>
      <c r="J240" s="38" t="s">
        <v>3</v>
      </c>
      <c r="K240" s="38" t="s">
        <v>4</v>
      </c>
      <c r="L240" s="38" t="s">
        <v>5</v>
      </c>
    </row>
    <row r="241" spans="1:12" x14ac:dyDescent="0.25">
      <c r="A241" s="36" t="s">
        <v>11</v>
      </c>
      <c r="B241" s="33">
        <v>5.3435114503816793E-2</v>
      </c>
      <c r="C241" s="33">
        <v>5.3435114503816793E-2</v>
      </c>
      <c r="D241" s="33">
        <v>0</v>
      </c>
      <c r="E241" s="33">
        <v>0</v>
      </c>
      <c r="F241" s="19"/>
      <c r="H241" s="38" t="s">
        <v>7</v>
      </c>
      <c r="I241" s="34">
        <v>2.3139798150351127E-2</v>
      </c>
      <c r="J241" s="33">
        <v>2.2468245136037453E-2</v>
      </c>
      <c r="K241" s="33">
        <v>6.7155301431367283E-4</v>
      </c>
      <c r="L241" s="33">
        <v>6.3018242122719739E-2</v>
      </c>
    </row>
    <row r="242" spans="1:12" x14ac:dyDescent="0.25">
      <c r="A242" s="36" t="s">
        <v>13</v>
      </c>
      <c r="B242" s="33">
        <v>6.8657193038479964E-3</v>
      </c>
      <c r="C242" s="33">
        <v>6.8657193038479964E-3</v>
      </c>
      <c r="D242" s="33">
        <v>0</v>
      </c>
      <c r="E242" s="33">
        <v>2.3255813953488372E-2</v>
      </c>
      <c r="F242" s="19"/>
      <c r="H242" s="38" t="s">
        <v>9</v>
      </c>
      <c r="I242" s="34">
        <v>0.19354838709677419</v>
      </c>
      <c r="J242" s="34">
        <v>0.19354838709677419</v>
      </c>
      <c r="K242" s="34">
        <v>0</v>
      </c>
      <c r="L242" s="34">
        <v>0.66666666666666663</v>
      </c>
    </row>
    <row r="243" spans="1:12" x14ac:dyDescent="0.25">
      <c r="A243" s="37" t="s">
        <v>14</v>
      </c>
      <c r="B243" s="33">
        <v>4.9769147202607278E-2</v>
      </c>
      <c r="C243" s="33">
        <v>4.9769147202607278E-2</v>
      </c>
      <c r="D243" s="33">
        <v>0</v>
      </c>
      <c r="E243" s="33">
        <v>2.7285129604365621E-3</v>
      </c>
      <c r="F243" s="19"/>
    </row>
    <row r="244" spans="1:12" x14ac:dyDescent="0.25">
      <c r="A244" s="37" t="s">
        <v>15</v>
      </c>
      <c r="B244" s="33">
        <v>0.12992637505413598</v>
      </c>
      <c r="C244" s="33">
        <v>0.12906019922044176</v>
      </c>
      <c r="D244" s="33">
        <v>8.661758336942399E-4</v>
      </c>
      <c r="E244" s="33">
        <v>0</v>
      </c>
      <c r="F244" s="19"/>
    </row>
    <row r="245" spans="1:12" x14ac:dyDescent="0.25">
      <c r="A245" s="37" t="s">
        <v>16</v>
      </c>
      <c r="B245" s="33">
        <v>5.7142857142857141E-2</v>
      </c>
      <c r="C245" s="33">
        <v>5.7142857142857141E-2</v>
      </c>
      <c r="D245" s="33">
        <v>0</v>
      </c>
      <c r="E245" s="33">
        <v>0.75</v>
      </c>
      <c r="F245" s="19"/>
    </row>
    <row r="246" spans="1:12" x14ac:dyDescent="0.25">
      <c r="A246" s="37" t="s">
        <v>17</v>
      </c>
      <c r="B246" s="33">
        <v>2.289150735833374E-2</v>
      </c>
      <c r="C246" s="33">
        <v>1.1880897667823791E-2</v>
      </c>
      <c r="D246" s="33">
        <v>1.1010609690509949E-2</v>
      </c>
      <c r="E246" s="33">
        <v>1.0252029047415635E-2</v>
      </c>
      <c r="F246" s="19"/>
    </row>
    <row r="247" spans="1:12" ht="6" customHeight="1" x14ac:dyDescent="0.25">
      <c r="H247" s="24"/>
      <c r="I247" s="24"/>
      <c r="J247" s="24"/>
      <c r="K247" s="24"/>
      <c r="L247" s="24"/>
    </row>
    <row r="248" spans="1:12" x14ac:dyDescent="0.25">
      <c r="A248" s="43" t="s">
        <v>2</v>
      </c>
      <c r="B248" s="45" t="s">
        <v>20</v>
      </c>
      <c r="C248" s="45"/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1:12" ht="6" customHeight="1" x14ac:dyDescent="0.25">
      <c r="A249" s="44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1:12" x14ac:dyDescent="0.25">
      <c r="A250" s="43" t="s">
        <v>3</v>
      </c>
      <c r="B250" s="57" t="s">
        <v>21</v>
      </c>
      <c r="C250" s="57"/>
      <c r="D250" s="57"/>
      <c r="E250" s="57"/>
      <c r="F250" s="57"/>
      <c r="G250" s="57"/>
      <c r="H250" s="57"/>
      <c r="I250" s="57"/>
      <c r="J250" s="57"/>
      <c r="K250" s="57"/>
      <c r="L250" s="57"/>
    </row>
    <row r="251" spans="1:12" x14ac:dyDescent="0.25">
      <c r="A251" s="44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</row>
    <row r="252" spans="1:12" ht="6" customHeight="1" x14ac:dyDescent="0.25">
      <c r="A252" s="44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x14ac:dyDescent="0.25">
      <c r="A253" s="43" t="s">
        <v>4</v>
      </c>
      <c r="B253" s="45" t="s">
        <v>22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1:12" ht="6" customHeight="1" x14ac:dyDescent="0.25">
      <c r="A254" s="44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1:12" x14ac:dyDescent="0.25">
      <c r="A255" s="43" t="s">
        <v>5</v>
      </c>
      <c r="B255" s="57" t="s">
        <v>23</v>
      </c>
      <c r="C255" s="57"/>
      <c r="D255" s="57"/>
      <c r="E255" s="57"/>
      <c r="F255" s="57"/>
      <c r="G255" s="57"/>
      <c r="H255" s="57"/>
      <c r="I255" s="57"/>
      <c r="J255" s="57"/>
      <c r="K255" s="57"/>
      <c r="L255" s="57"/>
    </row>
    <row r="256" spans="1:12" x14ac:dyDescent="0.25">
      <c r="A256" s="45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</row>
    <row r="259" spans="1:12" ht="18.75" x14ac:dyDescent="0.25">
      <c r="A259" s="53" t="s">
        <v>32</v>
      </c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5"/>
    </row>
    <row r="260" spans="1:12" ht="5.25" customHeight="1" x14ac:dyDescent="0.25">
      <c r="A260" s="1"/>
    </row>
    <row r="261" spans="1:12" x14ac:dyDescent="0.25">
      <c r="A261" s="56" t="s">
        <v>18</v>
      </c>
      <c r="B261" s="56"/>
      <c r="C261" s="56"/>
      <c r="D261" s="56"/>
      <c r="E261" s="56"/>
      <c r="F261" s="20"/>
      <c r="H261" s="56" t="s">
        <v>10</v>
      </c>
      <c r="I261" s="56"/>
      <c r="J261" s="56"/>
      <c r="K261" s="56"/>
      <c r="L261" s="56"/>
    </row>
    <row r="262" spans="1:12" ht="5.25" customHeight="1" x14ac:dyDescent="0.25">
      <c r="F262" s="21"/>
      <c r="H262" s="3"/>
      <c r="I262" s="3"/>
      <c r="J262" s="3"/>
      <c r="K262" s="3"/>
      <c r="L262" s="3"/>
    </row>
    <row r="263" spans="1:12" x14ac:dyDescent="0.25">
      <c r="B263" s="10" t="s">
        <v>2</v>
      </c>
      <c r="C263" s="10" t="s">
        <v>3</v>
      </c>
      <c r="D263" s="10" t="s">
        <v>4</v>
      </c>
      <c r="E263" s="10" t="s">
        <v>5</v>
      </c>
      <c r="F263" s="22"/>
      <c r="I263" s="39" t="s">
        <v>2</v>
      </c>
      <c r="J263" s="39" t="s">
        <v>3</v>
      </c>
      <c r="K263" s="39" t="s">
        <v>4</v>
      </c>
      <c r="L263" s="39" t="s">
        <v>5</v>
      </c>
    </row>
    <row r="264" spans="1:12" x14ac:dyDescent="0.25">
      <c r="A264" s="36" t="s">
        <v>11</v>
      </c>
      <c r="B264" s="33">
        <v>0.15789473684210525</v>
      </c>
      <c r="C264" s="33">
        <v>0.15789473684210525</v>
      </c>
      <c r="D264" s="33">
        <v>0</v>
      </c>
      <c r="E264" s="33">
        <v>0</v>
      </c>
      <c r="F264" s="19"/>
      <c r="H264" s="39" t="s">
        <v>7</v>
      </c>
      <c r="I264" s="34">
        <v>2.568556650727042E-2</v>
      </c>
      <c r="J264" s="33">
        <v>2.5334244169025081E-2</v>
      </c>
      <c r="K264" s="33">
        <v>3.513223382453401E-4</v>
      </c>
      <c r="L264" s="33">
        <v>4.3313069908814589E-2</v>
      </c>
    </row>
    <row r="265" spans="1:12" x14ac:dyDescent="0.25">
      <c r="A265" s="36" t="s">
        <v>13</v>
      </c>
      <c r="B265" s="33">
        <v>6.4658839543985025E-3</v>
      </c>
      <c r="C265" s="33">
        <v>6.4658839543985025E-3</v>
      </c>
      <c r="D265" s="33">
        <v>0</v>
      </c>
      <c r="E265" s="33">
        <v>0</v>
      </c>
      <c r="F265" s="19"/>
      <c r="H265" s="39" t="s">
        <v>9</v>
      </c>
      <c r="I265" s="34">
        <v>1.724137931034483E-3</v>
      </c>
      <c r="J265" s="34">
        <v>1.724137931034483E-3</v>
      </c>
      <c r="K265" s="34">
        <v>0</v>
      </c>
      <c r="L265" s="41">
        <v>0.6</v>
      </c>
    </row>
    <row r="266" spans="1:12" x14ac:dyDescent="0.25">
      <c r="A266" s="37" t="s">
        <v>14</v>
      </c>
      <c r="B266" s="33">
        <v>3.7722789409932511E-2</v>
      </c>
      <c r="C266" s="33">
        <v>3.6684547499567399E-2</v>
      </c>
      <c r="D266" s="33">
        <v>1.038241910365115E-3</v>
      </c>
      <c r="E266" s="33">
        <v>4.5871559633027525E-3</v>
      </c>
      <c r="F266" s="19"/>
    </row>
    <row r="267" spans="1:12" x14ac:dyDescent="0.25">
      <c r="A267" s="37" t="s">
        <v>15</v>
      </c>
      <c r="B267" s="33">
        <v>0.10293333333333334</v>
      </c>
      <c r="C267" s="33">
        <v>9.9733333333333327E-2</v>
      </c>
      <c r="D267" s="33">
        <v>3.2000000000000002E-3</v>
      </c>
      <c r="E267" s="33">
        <v>5.1813471502590676E-3</v>
      </c>
      <c r="F267" s="19"/>
    </row>
    <row r="268" spans="1:12" x14ac:dyDescent="0.25">
      <c r="A268" s="37" t="s">
        <v>16</v>
      </c>
      <c r="B268" s="33">
        <v>3.4042553191489362E-2</v>
      </c>
      <c r="C268" s="33">
        <v>3.4042553191489362E-2</v>
      </c>
      <c r="D268" s="33">
        <v>0</v>
      </c>
      <c r="E268" s="40">
        <v>0.25</v>
      </c>
      <c r="F268" s="19"/>
    </row>
    <row r="269" spans="1:12" x14ac:dyDescent="0.25">
      <c r="A269" s="37" t="s">
        <v>17</v>
      </c>
      <c r="B269" s="33">
        <v>1.2075129337812004E-2</v>
      </c>
      <c r="C269" s="33">
        <v>9.0725479818981065E-3</v>
      </c>
      <c r="D269" s="33">
        <v>3.0025813559138971E-3</v>
      </c>
      <c r="E269" s="33">
        <v>1.7889087656529516E-2</v>
      </c>
      <c r="F269" s="19"/>
    </row>
    <row r="270" spans="1:12" ht="6" customHeight="1" x14ac:dyDescent="0.25">
      <c r="H270" s="24"/>
      <c r="I270" s="24"/>
      <c r="J270" s="24"/>
      <c r="K270" s="24"/>
      <c r="L270" s="24"/>
    </row>
    <row r="271" spans="1:12" x14ac:dyDescent="0.25">
      <c r="A271" s="43" t="s">
        <v>2</v>
      </c>
      <c r="B271" s="45" t="s">
        <v>20</v>
      </c>
      <c r="C271" s="45"/>
      <c r="D271" s="45"/>
      <c r="E271" s="45"/>
      <c r="F271" s="45"/>
      <c r="G271" s="45"/>
      <c r="H271" s="45"/>
      <c r="I271" s="45"/>
      <c r="J271" s="45"/>
      <c r="K271" s="45"/>
      <c r="L271" s="45"/>
    </row>
    <row r="272" spans="1:12" ht="6" customHeight="1" x14ac:dyDescent="0.25">
      <c r="A272" s="44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</row>
    <row r="273" spans="1:12" x14ac:dyDescent="0.25">
      <c r="A273" s="43" t="s">
        <v>3</v>
      </c>
      <c r="B273" s="57" t="s">
        <v>21</v>
      </c>
      <c r="C273" s="57"/>
      <c r="D273" s="57"/>
      <c r="E273" s="57"/>
      <c r="F273" s="57"/>
      <c r="G273" s="57"/>
      <c r="H273" s="57"/>
      <c r="I273" s="57"/>
      <c r="J273" s="57"/>
      <c r="K273" s="57"/>
      <c r="L273" s="57"/>
    </row>
    <row r="274" spans="1:12" x14ac:dyDescent="0.25">
      <c r="A274" s="44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</row>
    <row r="275" spans="1:12" ht="6" customHeight="1" x14ac:dyDescent="0.25">
      <c r="A275" s="44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x14ac:dyDescent="0.25">
      <c r="A276" s="43" t="s">
        <v>4</v>
      </c>
      <c r="B276" s="45" t="s">
        <v>22</v>
      </c>
      <c r="C276" s="45"/>
      <c r="D276" s="45"/>
      <c r="E276" s="45"/>
      <c r="F276" s="45"/>
      <c r="G276" s="45"/>
      <c r="H276" s="45"/>
      <c r="I276" s="45"/>
      <c r="J276" s="45"/>
      <c r="K276" s="45"/>
      <c r="L276" s="45"/>
    </row>
    <row r="277" spans="1:12" ht="6" customHeight="1" x14ac:dyDescent="0.25">
      <c r="A277" s="44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</row>
    <row r="278" spans="1:12" x14ac:dyDescent="0.25">
      <c r="A278" s="43" t="s">
        <v>5</v>
      </c>
      <c r="B278" s="57" t="s">
        <v>23</v>
      </c>
      <c r="C278" s="57"/>
      <c r="D278" s="57"/>
      <c r="E278" s="57"/>
      <c r="F278" s="57"/>
      <c r="G278" s="57"/>
      <c r="H278" s="57"/>
      <c r="I278" s="57"/>
      <c r="J278" s="57"/>
      <c r="K278" s="57"/>
      <c r="L278" s="57"/>
    </row>
    <row r="279" spans="1:12" x14ac:dyDescent="0.25">
      <c r="A279" s="24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</row>
    <row r="282" spans="1:12" ht="18.75" x14ac:dyDescent="0.25">
      <c r="A282" s="53" t="s">
        <v>33</v>
      </c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5"/>
    </row>
    <row r="283" spans="1:12" ht="5.25" customHeight="1" x14ac:dyDescent="0.25">
      <c r="A283" s="1"/>
    </row>
    <row r="284" spans="1:12" x14ac:dyDescent="0.25">
      <c r="A284" s="56" t="s">
        <v>18</v>
      </c>
      <c r="B284" s="56"/>
      <c r="C284" s="56"/>
      <c r="D284" s="56"/>
      <c r="E284" s="56"/>
      <c r="F284" s="20"/>
      <c r="H284" s="56" t="s">
        <v>10</v>
      </c>
      <c r="I284" s="56"/>
      <c r="J284" s="56"/>
      <c r="K284" s="56"/>
      <c r="L284" s="56"/>
    </row>
    <row r="285" spans="1:12" ht="5.25" customHeight="1" x14ac:dyDescent="0.25">
      <c r="F285" s="21"/>
      <c r="H285" s="3"/>
      <c r="I285" s="3"/>
      <c r="J285" s="3"/>
      <c r="K285" s="3"/>
      <c r="L285" s="3"/>
    </row>
    <row r="286" spans="1:12" x14ac:dyDescent="0.25">
      <c r="B286" s="10" t="s">
        <v>2</v>
      </c>
      <c r="C286" s="10" t="s">
        <v>3</v>
      </c>
      <c r="D286" s="10" t="s">
        <v>4</v>
      </c>
      <c r="E286" s="10" t="s">
        <v>5</v>
      </c>
      <c r="F286" s="22"/>
      <c r="I286" s="42" t="s">
        <v>2</v>
      </c>
      <c r="J286" s="42" t="s">
        <v>3</v>
      </c>
      <c r="K286" s="42" t="s">
        <v>4</v>
      </c>
      <c r="L286" s="42" t="s">
        <v>5</v>
      </c>
    </row>
    <row r="287" spans="1:12" x14ac:dyDescent="0.25">
      <c r="A287" s="36" t="s">
        <v>11</v>
      </c>
      <c r="B287" s="33">
        <v>5.6872037914691941E-2</v>
      </c>
      <c r="C287" s="33">
        <v>5.6872037914691941E-2</v>
      </c>
      <c r="D287" s="33">
        <v>0</v>
      </c>
      <c r="E287" s="33">
        <v>0</v>
      </c>
      <c r="F287" s="19"/>
      <c r="H287" s="42" t="s">
        <v>7</v>
      </c>
      <c r="I287" s="34">
        <v>2.568556650727042E-2</v>
      </c>
      <c r="J287" s="33">
        <v>2.5334244169025081E-2</v>
      </c>
      <c r="K287" s="33">
        <v>3.513223382453401E-4</v>
      </c>
      <c r="L287" s="33">
        <v>4.3313069908814589E-2</v>
      </c>
    </row>
    <row r="288" spans="1:12" x14ac:dyDescent="0.25">
      <c r="A288" s="36" t="s">
        <v>12</v>
      </c>
      <c r="B288" s="33">
        <v>0.33333333333333331</v>
      </c>
      <c r="C288" s="33">
        <v>0.33333333333333331</v>
      </c>
      <c r="D288" s="33">
        <v>0</v>
      </c>
      <c r="E288" s="33">
        <v>0</v>
      </c>
      <c r="F288" s="19"/>
      <c r="H288" s="42" t="s">
        <v>9</v>
      </c>
      <c r="I288" s="34">
        <v>0.18560606060606061</v>
      </c>
      <c r="J288" s="34">
        <v>0.18560606060606061</v>
      </c>
      <c r="K288" s="34">
        <v>0</v>
      </c>
      <c r="L288" s="41">
        <v>0.8571428571428571</v>
      </c>
    </row>
    <row r="289" spans="1:12" x14ac:dyDescent="0.25">
      <c r="A289" s="37" t="s">
        <v>13</v>
      </c>
      <c r="B289" s="33">
        <v>5.8647516457211247E-3</v>
      </c>
      <c r="C289" s="33">
        <v>2.0347097546379415E-3</v>
      </c>
      <c r="D289" s="33">
        <v>3.8300418910831835E-3</v>
      </c>
      <c r="E289" s="33">
        <v>0.24489795918367346</v>
      </c>
      <c r="F289" s="19"/>
    </row>
    <row r="290" spans="1:12" x14ac:dyDescent="0.25">
      <c r="A290" s="37" t="s">
        <v>14</v>
      </c>
      <c r="B290" s="33">
        <v>6.846441947565543E-2</v>
      </c>
      <c r="C290" s="33">
        <v>6.7265917602996259E-2</v>
      </c>
      <c r="D290" s="33">
        <v>1.1985018726591761E-3</v>
      </c>
      <c r="E290" s="33">
        <v>6.5645514223194746E-3</v>
      </c>
      <c r="F290" s="19"/>
    </row>
    <row r="291" spans="1:12" x14ac:dyDescent="0.25">
      <c r="A291" s="37" t="s">
        <v>15</v>
      </c>
      <c r="B291" s="33">
        <v>6.7896060352053644E-2</v>
      </c>
      <c r="C291" s="33">
        <v>6.7896060352053644E-2</v>
      </c>
      <c r="D291" s="33">
        <v>0</v>
      </c>
      <c r="E291" s="40">
        <v>0</v>
      </c>
      <c r="F291" s="19"/>
    </row>
    <row r="292" spans="1:12" x14ac:dyDescent="0.25">
      <c r="A292" s="37" t="s">
        <v>16</v>
      </c>
      <c r="B292" s="33">
        <v>5.6000000000000001E-2</v>
      </c>
      <c r="C292" s="33">
        <v>5.6000000000000001E-2</v>
      </c>
      <c r="D292" s="33">
        <v>0</v>
      </c>
      <c r="E292" s="33">
        <v>0.5</v>
      </c>
      <c r="F292" s="19"/>
    </row>
    <row r="293" spans="1:12" x14ac:dyDescent="0.25">
      <c r="A293" s="37" t="s">
        <v>17</v>
      </c>
      <c r="B293" s="33">
        <v>1.2113416748752432E-2</v>
      </c>
      <c r="C293" s="33">
        <v>7.1231449295419205E-3</v>
      </c>
      <c r="D293" s="33">
        <v>4.9902718192105112E-3</v>
      </c>
      <c r="E293" s="33">
        <v>3.8306451612903226E-2</v>
      </c>
      <c r="F293" s="19"/>
    </row>
    <row r="294" spans="1:12" ht="6" customHeight="1" x14ac:dyDescent="0.25">
      <c r="H294" s="24"/>
      <c r="I294" s="24"/>
      <c r="J294" s="24"/>
      <c r="K294" s="24"/>
      <c r="L294" s="24"/>
    </row>
    <row r="295" spans="1:12" x14ac:dyDescent="0.25">
      <c r="A295" s="43" t="s">
        <v>2</v>
      </c>
      <c r="B295" s="45" t="s">
        <v>20</v>
      </c>
      <c r="C295" s="45"/>
      <c r="D295" s="45"/>
      <c r="E295" s="45"/>
      <c r="F295" s="45"/>
      <c r="G295" s="45"/>
      <c r="H295" s="45"/>
      <c r="I295" s="45"/>
      <c r="J295" s="45"/>
      <c r="K295" s="45"/>
      <c r="L295" s="45"/>
    </row>
    <row r="296" spans="1:12" ht="6" customHeight="1" x14ac:dyDescent="0.25">
      <c r="A296" s="44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</row>
    <row r="297" spans="1:12" x14ac:dyDescent="0.25">
      <c r="A297" s="43" t="s">
        <v>3</v>
      </c>
      <c r="B297" s="57" t="s">
        <v>21</v>
      </c>
      <c r="C297" s="57"/>
      <c r="D297" s="57"/>
      <c r="E297" s="57"/>
      <c r="F297" s="57"/>
      <c r="G297" s="57"/>
      <c r="H297" s="57"/>
      <c r="I297" s="57"/>
      <c r="J297" s="57"/>
      <c r="K297" s="57"/>
      <c r="L297" s="57"/>
    </row>
    <row r="298" spans="1:12" x14ac:dyDescent="0.25">
      <c r="A298" s="44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</row>
    <row r="299" spans="1:12" ht="6" customHeight="1" x14ac:dyDescent="0.25">
      <c r="A299" s="44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x14ac:dyDescent="0.25">
      <c r="A300" s="43" t="s">
        <v>4</v>
      </c>
      <c r="B300" s="45" t="s">
        <v>22</v>
      </c>
      <c r="C300" s="45"/>
      <c r="D300" s="45"/>
      <c r="E300" s="45"/>
      <c r="F300" s="45"/>
      <c r="G300" s="45"/>
      <c r="H300" s="45"/>
      <c r="I300" s="45"/>
      <c r="J300" s="45"/>
      <c r="K300" s="45"/>
      <c r="L300" s="45"/>
    </row>
    <row r="301" spans="1:12" ht="6" customHeight="1" x14ac:dyDescent="0.25">
      <c r="A301" s="44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</row>
    <row r="302" spans="1:12" x14ac:dyDescent="0.25">
      <c r="A302" s="43" t="s">
        <v>5</v>
      </c>
      <c r="B302" s="57" t="s">
        <v>23</v>
      </c>
      <c r="C302" s="57"/>
      <c r="D302" s="57"/>
      <c r="E302" s="57"/>
      <c r="F302" s="57"/>
      <c r="G302" s="57"/>
      <c r="H302" s="57"/>
      <c r="I302" s="57"/>
      <c r="J302" s="57"/>
      <c r="K302" s="57"/>
      <c r="L302" s="57"/>
    </row>
    <row r="303" spans="1:12" x14ac:dyDescent="0.25">
      <c r="A303" s="24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</row>
    <row r="306" spans="1:12" ht="18.75" x14ac:dyDescent="0.25">
      <c r="A306" s="53" t="s">
        <v>34</v>
      </c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5"/>
    </row>
    <row r="307" spans="1:12" ht="5.25" customHeight="1" x14ac:dyDescent="0.25">
      <c r="A307" s="1"/>
    </row>
    <row r="308" spans="1:12" x14ac:dyDescent="0.25">
      <c r="A308" s="56" t="s">
        <v>18</v>
      </c>
      <c r="B308" s="56"/>
      <c r="C308" s="56"/>
      <c r="D308" s="56"/>
      <c r="E308" s="56"/>
      <c r="F308" s="20"/>
      <c r="H308" s="56" t="s">
        <v>10</v>
      </c>
      <c r="I308" s="56"/>
      <c r="J308" s="56"/>
      <c r="K308" s="56"/>
      <c r="L308" s="56"/>
    </row>
    <row r="309" spans="1:12" ht="5.25" customHeight="1" x14ac:dyDescent="0.25">
      <c r="F309" s="21"/>
      <c r="H309" s="3"/>
      <c r="I309" s="3"/>
      <c r="J309" s="3"/>
      <c r="K309" s="3"/>
      <c r="L309" s="3"/>
    </row>
    <row r="310" spans="1:12" x14ac:dyDescent="0.25">
      <c r="B310" s="10" t="s">
        <v>2</v>
      </c>
      <c r="C310" s="10" t="s">
        <v>3</v>
      </c>
      <c r="D310" s="10" t="s">
        <v>4</v>
      </c>
      <c r="E310" s="10" t="s">
        <v>5</v>
      </c>
      <c r="F310" s="22"/>
      <c r="I310" s="47" t="s">
        <v>2</v>
      </c>
      <c r="J310" s="47" t="s">
        <v>3</v>
      </c>
      <c r="K310" s="47" t="s">
        <v>4</v>
      </c>
      <c r="L310" s="47" t="s">
        <v>5</v>
      </c>
    </row>
    <row r="311" spans="1:12" x14ac:dyDescent="0.25">
      <c r="A311" s="36" t="s">
        <v>11</v>
      </c>
      <c r="B311" s="33">
        <v>7.0652173913043473E-2</v>
      </c>
      <c r="C311" s="33">
        <v>7.0652173913043473E-2</v>
      </c>
      <c r="D311" s="33">
        <v>0</v>
      </c>
      <c r="E311" s="33">
        <v>0</v>
      </c>
      <c r="F311" s="19"/>
      <c r="H311" s="47" t="s">
        <v>7</v>
      </c>
      <c r="I311" s="33">
        <v>3.0997896138885105E-2</v>
      </c>
      <c r="J311" s="33">
        <v>3.0558961086137221E-2</v>
      </c>
      <c r="K311" s="33">
        <v>4.3893505274788478E-4</v>
      </c>
      <c r="L311" s="33">
        <v>3.173828125E-2</v>
      </c>
    </row>
    <row r="312" spans="1:12" x14ac:dyDescent="0.25">
      <c r="A312" s="36" t="s">
        <v>12</v>
      </c>
      <c r="B312" s="33">
        <v>0.54166666666666663</v>
      </c>
      <c r="C312" s="33">
        <v>0.54166666666666663</v>
      </c>
      <c r="D312" s="33">
        <v>0</v>
      </c>
      <c r="E312" s="33">
        <v>0</v>
      </c>
      <c r="F312" s="19"/>
      <c r="H312" s="47" t="s">
        <v>9</v>
      </c>
      <c r="I312" s="33">
        <v>0.15813953488372093</v>
      </c>
      <c r="J312" s="33">
        <v>0.15813953488372093</v>
      </c>
      <c r="K312" s="33">
        <v>0</v>
      </c>
      <c r="L312" s="33">
        <v>0.23529411764705882</v>
      </c>
    </row>
    <row r="313" spans="1:12" x14ac:dyDescent="0.25">
      <c r="A313" s="37" t="s">
        <v>13</v>
      </c>
      <c r="B313" s="33">
        <v>3.3674757962677145E-3</v>
      </c>
      <c r="C313" s="33">
        <v>3.3674757962677145E-3</v>
      </c>
      <c r="D313" s="33">
        <v>0</v>
      </c>
      <c r="E313" s="33">
        <v>0</v>
      </c>
      <c r="F313" s="19"/>
    </row>
    <row r="314" spans="1:12" x14ac:dyDescent="0.25">
      <c r="A314" s="37" t="s">
        <v>14</v>
      </c>
      <c r="B314" s="33">
        <v>8.0345106497708277E-2</v>
      </c>
      <c r="C314" s="33">
        <v>8.0345106497708277E-2</v>
      </c>
      <c r="D314" s="33">
        <v>0</v>
      </c>
      <c r="E314" s="33">
        <v>0</v>
      </c>
      <c r="F314" s="19"/>
    </row>
    <row r="315" spans="1:12" x14ac:dyDescent="0.25">
      <c r="A315" s="37" t="s">
        <v>15</v>
      </c>
      <c r="B315" s="33">
        <v>0.2818066157760814</v>
      </c>
      <c r="C315" s="33">
        <v>0.2818066157760814</v>
      </c>
      <c r="D315" s="33">
        <v>0</v>
      </c>
      <c r="E315" s="40">
        <v>0</v>
      </c>
      <c r="F315" s="19"/>
    </row>
    <row r="316" spans="1:12" x14ac:dyDescent="0.25">
      <c r="A316" s="37" t="s">
        <v>16</v>
      </c>
      <c r="B316" s="33">
        <v>2.3668639053254437E-2</v>
      </c>
      <c r="C316" s="33">
        <v>2.3668639053254437E-2</v>
      </c>
      <c r="D316" s="33">
        <v>0</v>
      </c>
      <c r="E316" s="33">
        <v>0.375</v>
      </c>
      <c r="F316" s="19"/>
    </row>
    <row r="317" spans="1:12" x14ac:dyDescent="0.25">
      <c r="A317" s="37" t="s">
        <v>17</v>
      </c>
      <c r="B317" s="33">
        <v>1.3290789193788555E-2</v>
      </c>
      <c r="C317" s="33">
        <v>1.0806211444373538E-2</v>
      </c>
      <c r="D317" s="33">
        <v>2.4845777494150183E-3</v>
      </c>
      <c r="E317" s="33">
        <v>1.4084507042253521E-2</v>
      </c>
      <c r="F317" s="19"/>
    </row>
    <row r="318" spans="1:12" ht="5.25" customHeight="1" x14ac:dyDescent="0.25">
      <c r="H318" s="24"/>
      <c r="I318" s="24"/>
      <c r="J318" s="24"/>
      <c r="K318" s="24"/>
      <c r="L318" s="24"/>
    </row>
    <row r="319" spans="1:12" x14ac:dyDescent="0.25">
      <c r="A319" s="43" t="s">
        <v>2</v>
      </c>
      <c r="B319" s="45" t="s">
        <v>20</v>
      </c>
      <c r="C319" s="45"/>
      <c r="D319" s="45"/>
      <c r="E319" s="45"/>
      <c r="F319" s="45"/>
      <c r="G319" s="45"/>
      <c r="H319" s="45"/>
      <c r="I319" s="45"/>
      <c r="J319" s="45"/>
      <c r="K319" s="45"/>
      <c r="L319" s="45"/>
    </row>
    <row r="320" spans="1:12" ht="5.25" customHeight="1" x14ac:dyDescent="0.25">
      <c r="A320" s="44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</row>
    <row r="321" spans="1:12" x14ac:dyDescent="0.25">
      <c r="A321" s="43" t="s">
        <v>3</v>
      </c>
      <c r="B321" s="57" t="s">
        <v>21</v>
      </c>
      <c r="C321" s="57"/>
      <c r="D321" s="57"/>
      <c r="E321" s="57"/>
      <c r="F321" s="57"/>
      <c r="G321" s="57"/>
      <c r="H321" s="57"/>
      <c r="I321" s="57"/>
      <c r="J321" s="57"/>
      <c r="K321" s="57"/>
      <c r="L321" s="57"/>
    </row>
    <row r="322" spans="1:12" x14ac:dyDescent="0.25">
      <c r="A322" s="44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</row>
    <row r="323" spans="1:12" ht="5.25" customHeight="1" x14ac:dyDescent="0.25">
      <c r="A323" s="44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x14ac:dyDescent="0.25">
      <c r="A324" s="43" t="s">
        <v>4</v>
      </c>
      <c r="B324" s="45" t="s">
        <v>22</v>
      </c>
      <c r="C324" s="45"/>
      <c r="D324" s="45"/>
      <c r="E324" s="45"/>
      <c r="F324" s="45"/>
      <c r="G324" s="45"/>
      <c r="H324" s="45"/>
      <c r="I324" s="45"/>
      <c r="J324" s="45"/>
      <c r="K324" s="45"/>
      <c r="L324" s="45"/>
    </row>
    <row r="325" spans="1:12" ht="5.25" customHeight="1" x14ac:dyDescent="0.25">
      <c r="A325" s="44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</row>
    <row r="326" spans="1:12" x14ac:dyDescent="0.25">
      <c r="A326" s="43" t="s">
        <v>5</v>
      </c>
      <c r="B326" s="57" t="s">
        <v>23</v>
      </c>
      <c r="C326" s="57"/>
      <c r="D326" s="57"/>
      <c r="E326" s="57"/>
      <c r="F326" s="57"/>
      <c r="G326" s="57"/>
      <c r="H326" s="57"/>
      <c r="I326" s="57"/>
      <c r="J326" s="57"/>
      <c r="K326" s="57"/>
      <c r="L326" s="57"/>
    </row>
    <row r="327" spans="1:12" x14ac:dyDescent="0.25">
      <c r="A327" s="24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</row>
    <row r="330" spans="1:12" ht="18.75" x14ac:dyDescent="0.25">
      <c r="A330" s="53" t="s">
        <v>35</v>
      </c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5"/>
    </row>
    <row r="331" spans="1:12" ht="5.25" customHeight="1" x14ac:dyDescent="0.25">
      <c r="A331" s="1"/>
    </row>
    <row r="332" spans="1:12" x14ac:dyDescent="0.25">
      <c r="A332" s="56" t="s">
        <v>18</v>
      </c>
      <c r="B332" s="56"/>
      <c r="C332" s="56"/>
      <c r="D332" s="56"/>
      <c r="E332" s="56"/>
      <c r="F332" s="20"/>
      <c r="H332" s="56" t="s">
        <v>10</v>
      </c>
      <c r="I332" s="56"/>
      <c r="J332" s="56"/>
      <c r="K332" s="56"/>
      <c r="L332" s="56"/>
    </row>
    <row r="333" spans="1:12" ht="5.25" customHeight="1" x14ac:dyDescent="0.25">
      <c r="F333" s="21"/>
      <c r="H333" s="3"/>
      <c r="I333" s="3"/>
      <c r="J333" s="3"/>
      <c r="K333" s="3"/>
      <c r="L333" s="3"/>
    </row>
    <row r="334" spans="1:12" x14ac:dyDescent="0.25">
      <c r="B334" s="10" t="s">
        <v>2</v>
      </c>
      <c r="C334" s="10" t="s">
        <v>3</v>
      </c>
      <c r="D334" s="10" t="s">
        <v>4</v>
      </c>
      <c r="E334" s="10" t="s">
        <v>5</v>
      </c>
      <c r="F334" s="22"/>
      <c r="I334" s="47" t="s">
        <v>2</v>
      </c>
      <c r="J334" s="47" t="s">
        <v>3</v>
      </c>
      <c r="K334" s="47" t="s">
        <v>4</v>
      </c>
      <c r="L334" s="47" t="s">
        <v>5</v>
      </c>
    </row>
    <row r="335" spans="1:12" x14ac:dyDescent="0.25">
      <c r="A335" s="36" t="s">
        <v>11</v>
      </c>
      <c r="B335" s="33">
        <v>0.10695187165775401</v>
      </c>
      <c r="C335" s="33">
        <v>0.10695187165775401</v>
      </c>
      <c r="D335" s="33">
        <v>0</v>
      </c>
      <c r="E335" s="33">
        <v>0</v>
      </c>
      <c r="F335" s="19"/>
      <c r="H335" s="47" t="s">
        <v>7</v>
      </c>
      <c r="I335" s="33">
        <v>2.929045153084401E-2</v>
      </c>
      <c r="J335" s="33">
        <v>2.8963386935586446E-2</v>
      </c>
      <c r="K335" s="33">
        <v>3.2706459525756336E-4</v>
      </c>
      <c r="L335" s="33">
        <v>2.7915632754342432E-2</v>
      </c>
    </row>
    <row r="336" spans="1:12" x14ac:dyDescent="0.25">
      <c r="A336" s="36" t="s">
        <v>12</v>
      </c>
      <c r="B336" s="33">
        <v>0.14285714285714285</v>
      </c>
      <c r="C336" s="33">
        <v>0.14285714285714285</v>
      </c>
      <c r="D336" s="33">
        <v>0</v>
      </c>
      <c r="E336" s="33">
        <v>0</v>
      </c>
      <c r="F336" s="19"/>
      <c r="H336" s="47" t="s">
        <v>9</v>
      </c>
      <c r="I336" s="33">
        <v>0.1774891774891775</v>
      </c>
      <c r="J336" s="33">
        <v>0.12554112554112554</v>
      </c>
      <c r="K336" s="33">
        <v>8.658008658008658E-3</v>
      </c>
      <c r="L336" s="33">
        <v>0.56097560975609762</v>
      </c>
    </row>
    <row r="337" spans="1:12" x14ac:dyDescent="0.25">
      <c r="A337" s="37" t="s">
        <v>13</v>
      </c>
      <c r="B337" s="33">
        <v>5.1762730833799665E-3</v>
      </c>
      <c r="C337" s="33">
        <v>4.6166759932848352E-3</v>
      </c>
      <c r="D337" s="33">
        <v>5.5959709009513155E-4</v>
      </c>
      <c r="E337" s="33">
        <v>2.7027027027027029E-2</v>
      </c>
      <c r="F337" s="19"/>
    </row>
    <row r="338" spans="1:12" x14ac:dyDescent="0.25">
      <c r="A338" s="37" t="s">
        <v>14</v>
      </c>
      <c r="B338" s="33">
        <v>3.8334353949785668E-2</v>
      </c>
      <c r="C338" s="33">
        <v>3.8089406001224742E-2</v>
      </c>
      <c r="D338" s="33">
        <v>2.4494794856093078E-4</v>
      </c>
      <c r="E338" s="33">
        <v>0</v>
      </c>
      <c r="F338" s="19"/>
    </row>
    <row r="339" spans="1:12" x14ac:dyDescent="0.25">
      <c r="A339" s="37" t="s">
        <v>15</v>
      </c>
      <c r="B339" s="33">
        <v>9.8054474708171205E-2</v>
      </c>
      <c r="C339" s="33">
        <v>9.8054474708171205E-2</v>
      </c>
      <c r="D339" s="33">
        <v>0</v>
      </c>
      <c r="E339" s="40">
        <v>0</v>
      </c>
      <c r="F339" s="19"/>
    </row>
    <row r="340" spans="1:12" x14ac:dyDescent="0.25">
      <c r="A340" s="37" t="s">
        <v>16</v>
      </c>
      <c r="B340" s="33">
        <v>2.8301886792452831E-2</v>
      </c>
      <c r="C340" s="33">
        <v>2.8301886792452831E-2</v>
      </c>
      <c r="D340" s="33">
        <v>0</v>
      </c>
      <c r="E340" s="33">
        <v>0.33333333333333331</v>
      </c>
      <c r="F340" s="19"/>
    </row>
    <row r="341" spans="1:12" x14ac:dyDescent="0.25">
      <c r="A341" s="37" t="s">
        <v>17</v>
      </c>
      <c r="B341" s="33">
        <v>1.4032443932275507E-2</v>
      </c>
      <c r="C341" s="33">
        <v>9.5824838223561738E-3</v>
      </c>
      <c r="D341" s="33">
        <v>4.4499601099193334E-3</v>
      </c>
      <c r="E341" s="33">
        <v>2.0846493998736577E-2</v>
      </c>
      <c r="F341" s="19"/>
    </row>
    <row r="342" spans="1:12" ht="5.25" customHeight="1" x14ac:dyDescent="0.25">
      <c r="H342" s="24"/>
      <c r="I342" s="24"/>
      <c r="J342" s="24"/>
      <c r="K342" s="24"/>
      <c r="L342" s="24"/>
    </row>
    <row r="343" spans="1:12" x14ac:dyDescent="0.25">
      <c r="A343" s="43" t="s">
        <v>2</v>
      </c>
      <c r="B343" s="45" t="s">
        <v>20</v>
      </c>
      <c r="C343" s="45"/>
      <c r="D343" s="45"/>
      <c r="E343" s="45"/>
      <c r="F343" s="45"/>
      <c r="G343" s="45"/>
      <c r="H343" s="45"/>
      <c r="I343" s="45"/>
      <c r="J343" s="45"/>
      <c r="K343" s="45"/>
      <c r="L343" s="45"/>
    </row>
    <row r="344" spans="1:12" ht="5.25" customHeight="1" x14ac:dyDescent="0.25">
      <c r="A344" s="44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</row>
    <row r="345" spans="1:12" x14ac:dyDescent="0.25">
      <c r="A345" s="43" t="s">
        <v>3</v>
      </c>
      <c r="B345" s="57" t="s">
        <v>21</v>
      </c>
      <c r="C345" s="57"/>
      <c r="D345" s="57"/>
      <c r="E345" s="57"/>
      <c r="F345" s="57"/>
      <c r="G345" s="57"/>
      <c r="H345" s="57"/>
      <c r="I345" s="57"/>
      <c r="J345" s="57"/>
      <c r="K345" s="57"/>
      <c r="L345" s="57"/>
    </row>
    <row r="346" spans="1:12" x14ac:dyDescent="0.25">
      <c r="A346" s="44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</row>
    <row r="347" spans="1:12" ht="5.25" customHeight="1" x14ac:dyDescent="0.25">
      <c r="A347" s="44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x14ac:dyDescent="0.25">
      <c r="A348" s="43" t="s">
        <v>4</v>
      </c>
      <c r="B348" s="45" t="s">
        <v>22</v>
      </c>
      <c r="C348" s="45"/>
      <c r="D348" s="45"/>
      <c r="E348" s="45"/>
      <c r="F348" s="45"/>
      <c r="G348" s="45"/>
      <c r="H348" s="45"/>
      <c r="I348" s="45"/>
      <c r="J348" s="45"/>
      <c r="K348" s="45"/>
      <c r="L348" s="45"/>
    </row>
    <row r="349" spans="1:12" ht="5.25" customHeight="1" x14ac:dyDescent="0.25">
      <c r="A349" s="44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</row>
    <row r="350" spans="1:12" x14ac:dyDescent="0.25">
      <c r="A350" s="43" t="s">
        <v>5</v>
      </c>
      <c r="B350" s="57" t="s">
        <v>23</v>
      </c>
      <c r="C350" s="57"/>
      <c r="D350" s="57"/>
      <c r="E350" s="57"/>
      <c r="F350" s="57"/>
      <c r="G350" s="57"/>
      <c r="H350" s="57"/>
      <c r="I350" s="57"/>
      <c r="J350" s="57"/>
      <c r="K350" s="57"/>
      <c r="L350" s="57"/>
    </row>
    <row r="351" spans="1:12" x14ac:dyDescent="0.25">
      <c r="A351" s="24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</row>
    <row r="354" spans="1:12" ht="18.75" x14ac:dyDescent="0.25">
      <c r="A354" s="53" t="s">
        <v>36</v>
      </c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5"/>
    </row>
    <row r="355" spans="1:12" ht="5.25" customHeight="1" x14ac:dyDescent="0.25">
      <c r="A355" s="1"/>
    </row>
    <row r="356" spans="1:12" x14ac:dyDescent="0.25">
      <c r="A356" s="56" t="s">
        <v>18</v>
      </c>
      <c r="B356" s="56"/>
      <c r="C356" s="56"/>
      <c r="D356" s="56"/>
      <c r="E356" s="56"/>
      <c r="F356" s="20"/>
      <c r="H356" s="56" t="s">
        <v>10</v>
      </c>
      <c r="I356" s="56"/>
      <c r="J356" s="56"/>
      <c r="K356" s="56"/>
      <c r="L356" s="56"/>
    </row>
    <row r="357" spans="1:12" ht="5.25" customHeight="1" x14ac:dyDescent="0.25">
      <c r="F357" s="21"/>
      <c r="H357" s="3"/>
      <c r="I357" s="3"/>
      <c r="J357" s="3"/>
      <c r="K357" s="3"/>
      <c r="L357" s="3"/>
    </row>
    <row r="358" spans="1:12" x14ac:dyDescent="0.25">
      <c r="B358" s="10" t="s">
        <v>2</v>
      </c>
      <c r="C358" s="10" t="s">
        <v>3</v>
      </c>
      <c r="D358" s="10" t="s">
        <v>4</v>
      </c>
      <c r="E358" s="10" t="s">
        <v>5</v>
      </c>
      <c r="F358" s="22"/>
      <c r="I358" s="48" t="s">
        <v>2</v>
      </c>
      <c r="J358" s="48" t="s">
        <v>3</v>
      </c>
      <c r="K358" s="48" t="s">
        <v>4</v>
      </c>
      <c r="L358" s="48" t="s">
        <v>5</v>
      </c>
    </row>
    <row r="359" spans="1:12" x14ac:dyDescent="0.25">
      <c r="A359" s="36" t="s">
        <v>12</v>
      </c>
      <c r="B359" s="33">
        <v>0.359375</v>
      </c>
      <c r="C359" s="33">
        <v>3.5937500000000002E-3</v>
      </c>
      <c r="D359" s="40">
        <v>0</v>
      </c>
      <c r="E359" s="40">
        <v>0</v>
      </c>
      <c r="F359" s="19"/>
      <c r="H359" s="48" t="s">
        <v>7</v>
      </c>
      <c r="I359" s="33">
        <v>2.7206917353710034E-2</v>
      </c>
      <c r="J359" s="33">
        <v>2.672431128091695E-2</v>
      </c>
      <c r="K359" s="33">
        <v>4.8260607279308266E-4</v>
      </c>
      <c r="L359" s="33">
        <v>6.5779748706577976E-2</v>
      </c>
    </row>
    <row r="360" spans="1:12" x14ac:dyDescent="0.25">
      <c r="A360" s="36" t="s">
        <v>13</v>
      </c>
      <c r="B360" s="33">
        <v>3.5730930557713219E-3</v>
      </c>
      <c r="C360" s="33">
        <v>3.5730930557713219E-3</v>
      </c>
      <c r="D360" s="40">
        <v>0</v>
      </c>
      <c r="E360" s="40">
        <v>0</v>
      </c>
      <c r="F360" s="19"/>
      <c r="H360" s="48" t="s">
        <v>9</v>
      </c>
      <c r="I360" s="33">
        <v>1.0810810810810811E-2</v>
      </c>
      <c r="J360" s="33">
        <v>1.0810810810810811E-2</v>
      </c>
      <c r="K360" s="40">
        <v>0</v>
      </c>
      <c r="L360" s="40">
        <v>1</v>
      </c>
    </row>
    <row r="361" spans="1:12" x14ac:dyDescent="0.25">
      <c r="A361" s="37" t="s">
        <v>14</v>
      </c>
      <c r="B361" s="33">
        <v>4.6286031042128604E-2</v>
      </c>
      <c r="C361" s="33">
        <v>3.1735033259423506E-2</v>
      </c>
      <c r="D361" s="33">
        <v>1.45509977827051E-2</v>
      </c>
      <c r="E361" s="33">
        <v>1.9047619047619049E-2</v>
      </c>
      <c r="F361" s="19"/>
    </row>
    <row r="362" spans="1:12" x14ac:dyDescent="0.25">
      <c r="A362" s="37" t="s">
        <v>15</v>
      </c>
      <c r="B362" s="33">
        <v>0.31494883953082109</v>
      </c>
      <c r="C362" s="33">
        <v>0.31494883953082109</v>
      </c>
      <c r="D362" s="40">
        <v>0</v>
      </c>
      <c r="E362" s="40">
        <v>0</v>
      </c>
      <c r="F362" s="19"/>
    </row>
    <row r="363" spans="1:12" x14ac:dyDescent="0.25">
      <c r="A363" s="37" t="s">
        <v>16</v>
      </c>
      <c r="B363" s="33">
        <v>5.6224899598393573E-2</v>
      </c>
      <c r="C363" s="33">
        <v>5.6224899598393573E-2</v>
      </c>
      <c r="D363" s="40">
        <v>0</v>
      </c>
      <c r="E363" s="40">
        <v>0.14285714285714285</v>
      </c>
      <c r="F363" s="19"/>
    </row>
    <row r="364" spans="1:12" x14ac:dyDescent="0.25">
      <c r="A364" s="37" t="s">
        <v>17</v>
      </c>
      <c r="B364" s="33">
        <v>9.1216306586655495E-3</v>
      </c>
      <c r="C364" s="33">
        <v>7.472068907098465E-3</v>
      </c>
      <c r="D364" s="33">
        <v>1.6495617515670837E-3</v>
      </c>
      <c r="E364" s="33">
        <v>1.0752688172043012E-2</v>
      </c>
      <c r="F364" s="19"/>
    </row>
    <row r="365" spans="1:12" ht="5.25" customHeight="1" x14ac:dyDescent="0.25">
      <c r="H365" s="24"/>
      <c r="I365" s="24"/>
      <c r="J365" s="24"/>
      <c r="K365" s="24"/>
      <c r="L365" s="24"/>
    </row>
    <row r="366" spans="1:12" x14ac:dyDescent="0.25">
      <c r="A366" s="43" t="s">
        <v>2</v>
      </c>
      <c r="B366" s="45" t="s">
        <v>20</v>
      </c>
      <c r="C366" s="45"/>
      <c r="D366" s="45"/>
      <c r="E366" s="45"/>
      <c r="F366" s="45"/>
      <c r="G366" s="45"/>
      <c r="H366" s="45"/>
      <c r="I366" s="45"/>
      <c r="J366" s="45"/>
      <c r="K366" s="45"/>
      <c r="L366" s="45"/>
    </row>
    <row r="367" spans="1:12" ht="5.25" customHeight="1" x14ac:dyDescent="0.25">
      <c r="A367" s="44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</row>
    <row r="368" spans="1:12" x14ac:dyDescent="0.25">
      <c r="A368" s="43" t="s">
        <v>3</v>
      </c>
      <c r="B368" s="57" t="s">
        <v>21</v>
      </c>
      <c r="C368" s="57"/>
      <c r="D368" s="57"/>
      <c r="E368" s="57"/>
      <c r="F368" s="57"/>
      <c r="G368" s="57"/>
      <c r="H368" s="57"/>
      <c r="I368" s="57"/>
      <c r="J368" s="57"/>
      <c r="K368" s="57"/>
      <c r="L368" s="57"/>
    </row>
    <row r="369" spans="1:12" x14ac:dyDescent="0.25">
      <c r="A369" s="44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</row>
    <row r="370" spans="1:12" ht="5.25" customHeight="1" x14ac:dyDescent="0.25">
      <c r="A370" s="44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x14ac:dyDescent="0.25">
      <c r="A371" s="43" t="s">
        <v>4</v>
      </c>
      <c r="B371" s="45" t="s">
        <v>22</v>
      </c>
      <c r="C371" s="45"/>
      <c r="D371" s="45"/>
      <c r="E371" s="45"/>
      <c r="F371" s="45"/>
      <c r="G371" s="45"/>
      <c r="H371" s="45"/>
      <c r="I371" s="45"/>
      <c r="J371" s="45"/>
      <c r="K371" s="45"/>
      <c r="L371" s="45"/>
    </row>
    <row r="372" spans="1:12" ht="5.25" customHeight="1" x14ac:dyDescent="0.25">
      <c r="A372" s="44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</row>
    <row r="373" spans="1:12" x14ac:dyDescent="0.25">
      <c r="A373" s="43" t="s">
        <v>5</v>
      </c>
      <c r="B373" s="57" t="s">
        <v>23</v>
      </c>
      <c r="C373" s="57"/>
      <c r="D373" s="57"/>
      <c r="E373" s="57"/>
      <c r="F373" s="57"/>
      <c r="G373" s="57"/>
      <c r="H373" s="57"/>
      <c r="I373" s="57"/>
      <c r="J373" s="57"/>
      <c r="K373" s="57"/>
      <c r="L373" s="57"/>
    </row>
    <row r="374" spans="1:12" x14ac:dyDescent="0.25">
      <c r="A374" s="24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</row>
    <row r="377" spans="1:12" ht="18.75" x14ac:dyDescent="0.25">
      <c r="A377" s="53" t="s">
        <v>37</v>
      </c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5"/>
    </row>
    <row r="378" spans="1:12" ht="5.25" customHeight="1" x14ac:dyDescent="0.25">
      <c r="A378" s="1"/>
    </row>
    <row r="379" spans="1:12" x14ac:dyDescent="0.25">
      <c r="A379" s="56" t="s">
        <v>18</v>
      </c>
      <c r="B379" s="56"/>
      <c r="C379" s="56"/>
      <c r="D379" s="56"/>
      <c r="E379" s="56"/>
      <c r="F379" s="20"/>
      <c r="H379" s="56" t="s">
        <v>10</v>
      </c>
      <c r="I379" s="56"/>
      <c r="J379" s="56"/>
      <c r="K379" s="56"/>
      <c r="L379" s="56"/>
    </row>
    <row r="380" spans="1:12" ht="5.25" customHeight="1" x14ac:dyDescent="0.25">
      <c r="F380" s="21"/>
      <c r="H380" s="3"/>
      <c r="I380" s="3"/>
      <c r="J380" s="3"/>
      <c r="K380" s="3"/>
      <c r="L380" s="3"/>
    </row>
    <row r="381" spans="1:12" x14ac:dyDescent="0.25">
      <c r="B381" s="10" t="s">
        <v>2</v>
      </c>
      <c r="C381" s="10" t="s">
        <v>3</v>
      </c>
      <c r="D381" s="10" t="s">
        <v>4</v>
      </c>
      <c r="E381" s="10" t="s">
        <v>5</v>
      </c>
      <c r="F381" s="22"/>
      <c r="I381" s="49" t="s">
        <v>2</v>
      </c>
      <c r="J381" s="49" t="s">
        <v>3</v>
      </c>
      <c r="K381" s="49" t="s">
        <v>4</v>
      </c>
      <c r="L381" s="49" t="s">
        <v>5</v>
      </c>
    </row>
    <row r="382" spans="1:12" x14ac:dyDescent="0.25">
      <c r="A382" s="36" t="s">
        <v>12</v>
      </c>
      <c r="B382" s="33">
        <v>0.59302325581395354</v>
      </c>
      <c r="C382" s="33">
        <v>0.59302325581395354</v>
      </c>
      <c r="D382" s="40">
        <v>0</v>
      </c>
      <c r="E382" s="40">
        <v>0</v>
      </c>
      <c r="F382" s="19"/>
      <c r="H382" s="49" t="s">
        <v>7</v>
      </c>
      <c r="I382" s="33">
        <v>4.2892365244006123E-2</v>
      </c>
      <c r="J382" s="33">
        <v>4.2318483251147766E-2</v>
      </c>
      <c r="K382" s="33">
        <v>5.7388199285835742E-4</v>
      </c>
      <c r="L382" s="33">
        <v>9.8116947472745297E-2</v>
      </c>
    </row>
    <row r="383" spans="1:12" x14ac:dyDescent="0.25">
      <c r="A383" s="36" t="s">
        <v>13</v>
      </c>
      <c r="B383" s="33">
        <v>3.7952987267384918E-3</v>
      </c>
      <c r="C383" s="33">
        <v>3.1831537708129284E-3</v>
      </c>
      <c r="D383" s="40">
        <v>6.1214495592556322E-4</v>
      </c>
      <c r="E383" s="40">
        <v>0</v>
      </c>
      <c r="F383" s="19"/>
      <c r="H383" s="49" t="s">
        <v>9</v>
      </c>
      <c r="I383" s="33">
        <v>7.4257425742574254E-2</v>
      </c>
      <c r="J383" s="33">
        <v>7.4257425742574254E-2</v>
      </c>
      <c r="K383" s="40">
        <v>0</v>
      </c>
      <c r="L383" s="33">
        <v>0.93333333333333335</v>
      </c>
    </row>
    <row r="384" spans="1:12" x14ac:dyDescent="0.25">
      <c r="A384" s="37" t="s">
        <v>14</v>
      </c>
      <c r="B384" s="33">
        <v>3.3172080165860401E-2</v>
      </c>
      <c r="C384" s="33">
        <v>3.2135452660677265E-2</v>
      </c>
      <c r="D384" s="33">
        <v>1.0366275051831375E-3</v>
      </c>
      <c r="E384" s="33">
        <v>5.208333333333333E-3</v>
      </c>
      <c r="F384" s="19"/>
    </row>
    <row r="385" spans="1:12" x14ac:dyDescent="0.25">
      <c r="A385" s="37" t="s">
        <v>15</v>
      </c>
      <c r="B385" s="33">
        <v>0.40915395284327322</v>
      </c>
      <c r="C385" s="33">
        <v>0.40915395284327322</v>
      </c>
      <c r="D385" s="40">
        <v>0</v>
      </c>
      <c r="E385" s="40">
        <v>0</v>
      </c>
      <c r="F385" s="19"/>
    </row>
    <row r="386" spans="1:12" x14ac:dyDescent="0.25">
      <c r="A386" s="37" t="s">
        <v>16</v>
      </c>
      <c r="B386" s="33">
        <v>0.107981220657277</v>
      </c>
      <c r="C386" s="33">
        <v>0.107981220657277</v>
      </c>
      <c r="D386" s="40">
        <v>0</v>
      </c>
      <c r="E386" s="40">
        <v>4.3478260869565216E-2</v>
      </c>
      <c r="F386" s="19"/>
    </row>
    <row r="387" spans="1:12" x14ac:dyDescent="0.25">
      <c r="A387" s="37" t="s">
        <v>17</v>
      </c>
      <c r="B387" s="33">
        <v>1.128121990760492E-2</v>
      </c>
      <c r="C387" s="33">
        <v>1.0434061848632967E-2</v>
      </c>
      <c r="D387" s="33">
        <v>8.4715805897195241E-4</v>
      </c>
      <c r="E387" s="33">
        <v>8.1037277147487843E-3</v>
      </c>
      <c r="F387" s="19"/>
    </row>
    <row r="388" spans="1:12" x14ac:dyDescent="0.25">
      <c r="H388" s="24"/>
      <c r="I388" s="24"/>
      <c r="J388" s="24"/>
      <c r="K388" s="24"/>
      <c r="L388" s="24"/>
    </row>
    <row r="389" spans="1:12" x14ac:dyDescent="0.25">
      <c r="A389" s="43" t="s">
        <v>2</v>
      </c>
      <c r="B389" s="45" t="s">
        <v>20</v>
      </c>
      <c r="C389" s="45"/>
      <c r="D389" s="45"/>
      <c r="E389" s="45"/>
      <c r="F389" s="45"/>
      <c r="G389" s="45"/>
      <c r="H389" s="45"/>
      <c r="I389" s="45"/>
      <c r="J389" s="45"/>
      <c r="K389" s="45"/>
      <c r="L389" s="45"/>
    </row>
    <row r="390" spans="1:12" ht="5.25" customHeight="1" x14ac:dyDescent="0.25">
      <c r="A390" s="44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</row>
    <row r="391" spans="1:12" x14ac:dyDescent="0.25">
      <c r="A391" s="43" t="s">
        <v>3</v>
      </c>
      <c r="B391" s="57" t="s">
        <v>21</v>
      </c>
      <c r="C391" s="57"/>
      <c r="D391" s="57"/>
      <c r="E391" s="57"/>
      <c r="F391" s="57"/>
      <c r="G391" s="57"/>
      <c r="H391" s="57"/>
      <c r="I391" s="57"/>
      <c r="J391" s="57"/>
      <c r="K391" s="57"/>
      <c r="L391" s="57"/>
    </row>
    <row r="392" spans="1:12" x14ac:dyDescent="0.25">
      <c r="A392" s="44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</row>
    <row r="393" spans="1:12" ht="5.25" customHeight="1" x14ac:dyDescent="0.25">
      <c r="A393" s="44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x14ac:dyDescent="0.25">
      <c r="A394" s="43" t="s">
        <v>4</v>
      </c>
      <c r="B394" s="45" t="s">
        <v>22</v>
      </c>
      <c r="C394" s="45"/>
      <c r="D394" s="45"/>
      <c r="E394" s="45"/>
      <c r="F394" s="45"/>
      <c r="G394" s="45"/>
      <c r="H394" s="45"/>
      <c r="I394" s="45"/>
      <c r="J394" s="45"/>
      <c r="K394" s="45"/>
      <c r="L394" s="45"/>
    </row>
    <row r="395" spans="1:12" ht="5.25" customHeight="1" x14ac:dyDescent="0.25">
      <c r="A395" s="44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</row>
    <row r="396" spans="1:12" x14ac:dyDescent="0.25">
      <c r="A396" s="43" t="s">
        <v>5</v>
      </c>
      <c r="B396" s="57" t="s">
        <v>23</v>
      </c>
      <c r="C396" s="57"/>
      <c r="D396" s="57"/>
      <c r="E396" s="57"/>
      <c r="F396" s="57"/>
      <c r="G396" s="57"/>
      <c r="H396" s="57"/>
      <c r="I396" s="57"/>
      <c r="J396" s="57"/>
      <c r="K396" s="57"/>
      <c r="L396" s="57"/>
    </row>
    <row r="397" spans="1:12" x14ac:dyDescent="0.25">
      <c r="A397" s="24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</row>
    <row r="400" spans="1:12" ht="18.75" x14ac:dyDescent="0.25">
      <c r="A400" s="53" t="s">
        <v>38</v>
      </c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5"/>
    </row>
    <row r="401" spans="1:12" ht="5.25" customHeight="1" x14ac:dyDescent="0.25">
      <c r="A401" s="1"/>
    </row>
    <row r="402" spans="1:12" x14ac:dyDescent="0.25">
      <c r="A402" s="56" t="s">
        <v>18</v>
      </c>
      <c r="B402" s="56"/>
      <c r="C402" s="56"/>
      <c r="D402" s="56"/>
      <c r="E402" s="56"/>
      <c r="F402" s="20"/>
      <c r="H402" s="56" t="s">
        <v>10</v>
      </c>
      <c r="I402" s="56"/>
      <c r="J402" s="56"/>
      <c r="K402" s="56"/>
      <c r="L402" s="56"/>
    </row>
    <row r="403" spans="1:12" ht="5.25" customHeight="1" x14ac:dyDescent="0.25">
      <c r="F403" s="21"/>
      <c r="H403" s="3"/>
      <c r="I403" s="3"/>
      <c r="J403" s="3"/>
      <c r="K403" s="3"/>
      <c r="L403" s="3"/>
    </row>
    <row r="404" spans="1:12" x14ac:dyDescent="0.25">
      <c r="B404" s="10" t="s">
        <v>2</v>
      </c>
      <c r="C404" s="10" t="s">
        <v>3</v>
      </c>
      <c r="D404" s="10" t="s">
        <v>4</v>
      </c>
      <c r="E404" s="10" t="s">
        <v>5</v>
      </c>
      <c r="F404" s="22"/>
      <c r="I404" s="50" t="s">
        <v>2</v>
      </c>
      <c r="J404" s="50" t="s">
        <v>3</v>
      </c>
      <c r="K404" s="50" t="s">
        <v>4</v>
      </c>
      <c r="L404" s="50" t="s">
        <v>5</v>
      </c>
    </row>
    <row r="405" spans="1:12" x14ac:dyDescent="0.25">
      <c r="A405" s="36" t="s">
        <v>11</v>
      </c>
      <c r="B405" s="33">
        <v>5.434782608695652E-2</v>
      </c>
      <c r="C405" s="33">
        <v>5.434782608695652E-2</v>
      </c>
      <c r="D405" s="40">
        <v>0</v>
      </c>
      <c r="E405" s="40">
        <v>0</v>
      </c>
      <c r="F405" s="19"/>
      <c r="H405" s="50" t="s">
        <v>7</v>
      </c>
      <c r="I405" s="33">
        <v>4.317789291882556E-2</v>
      </c>
      <c r="J405" s="33">
        <v>4.2896734546330882E-2</v>
      </c>
      <c r="K405" s="33">
        <v>4.2173755874201711E-4</v>
      </c>
      <c r="L405" s="33">
        <v>0.16418604651162791</v>
      </c>
    </row>
    <row r="406" spans="1:12" x14ac:dyDescent="0.25">
      <c r="A406" s="36" t="s">
        <v>12</v>
      </c>
      <c r="B406" s="33">
        <v>0.65217391304347827</v>
      </c>
      <c r="C406" s="33">
        <v>0.65217391304347827</v>
      </c>
      <c r="D406" s="40">
        <v>0</v>
      </c>
      <c r="E406" s="40">
        <v>0</v>
      </c>
      <c r="F406" s="19"/>
      <c r="H406" s="50" t="s">
        <v>9</v>
      </c>
      <c r="I406" s="33">
        <v>0.1111111111111111</v>
      </c>
      <c r="J406" s="33">
        <v>0.1111111111111111</v>
      </c>
      <c r="K406" s="40">
        <v>0</v>
      </c>
      <c r="L406" s="33">
        <v>0.8</v>
      </c>
    </row>
    <row r="407" spans="1:12" x14ac:dyDescent="0.25">
      <c r="A407" s="36" t="s">
        <v>13</v>
      </c>
      <c r="B407" s="33">
        <v>2.5145579671784013E-3</v>
      </c>
      <c r="C407" s="33">
        <v>2.2498676548438328E-3</v>
      </c>
      <c r="D407" s="40">
        <v>2.6469031233456857E-4</v>
      </c>
      <c r="E407" s="40">
        <v>0</v>
      </c>
      <c r="F407" s="19"/>
    </row>
    <row r="408" spans="1:12" x14ac:dyDescent="0.25">
      <c r="A408" s="37" t="s">
        <v>14</v>
      </c>
      <c r="B408" s="33">
        <v>6.2269472770666086E-2</v>
      </c>
      <c r="C408" s="33">
        <v>6.2269472770666086E-2</v>
      </c>
      <c r="D408" s="40">
        <v>0</v>
      </c>
      <c r="E408" s="33">
        <v>3.4843205574912892E-3</v>
      </c>
      <c r="F408" s="19"/>
    </row>
    <row r="409" spans="1:12" x14ac:dyDescent="0.25">
      <c r="A409" s="37" t="s">
        <v>15</v>
      </c>
      <c r="B409" s="33">
        <v>0.21850019033117624</v>
      </c>
      <c r="C409" s="33">
        <v>0.21850019033117624</v>
      </c>
      <c r="D409" s="40">
        <v>0</v>
      </c>
      <c r="E409" s="40">
        <v>0</v>
      </c>
      <c r="F409" s="19"/>
    </row>
    <row r="410" spans="1:12" x14ac:dyDescent="0.25">
      <c r="A410" s="37" t="s">
        <v>16</v>
      </c>
      <c r="B410" s="33">
        <v>5.3398058252427182E-2</v>
      </c>
      <c r="C410" s="33">
        <v>5.3398058252427182E-2</v>
      </c>
      <c r="D410" s="40">
        <v>0</v>
      </c>
      <c r="E410" s="40">
        <v>0</v>
      </c>
      <c r="F410" s="19"/>
    </row>
    <row r="411" spans="1:12" x14ac:dyDescent="0.25">
      <c r="A411" s="37" t="s">
        <v>17</v>
      </c>
      <c r="B411" s="33">
        <v>1.4965303904355824E-2</v>
      </c>
      <c r="C411" s="33">
        <v>1.2174985369116294E-2</v>
      </c>
      <c r="D411" s="33">
        <v>2.7903185352395284E-3</v>
      </c>
      <c r="E411" s="33">
        <v>1.8854748603351956E-2</v>
      </c>
      <c r="H411" s="24"/>
      <c r="I411" s="24"/>
      <c r="J411" s="24"/>
      <c r="K411" s="24"/>
      <c r="L411" s="24"/>
    </row>
    <row r="412" spans="1:12" x14ac:dyDescent="0.25">
      <c r="F412" s="45"/>
      <c r="G412" s="45"/>
      <c r="H412" s="45"/>
      <c r="I412" s="45"/>
      <c r="J412" s="45"/>
      <c r="K412" s="45"/>
      <c r="L412" s="45"/>
    </row>
    <row r="413" spans="1:12" x14ac:dyDescent="0.25">
      <c r="A413" s="43" t="s">
        <v>2</v>
      </c>
      <c r="B413" s="45" t="s">
        <v>20</v>
      </c>
      <c r="C413" s="45"/>
      <c r="D413" s="45"/>
      <c r="E413" s="45"/>
      <c r="F413" s="45"/>
      <c r="G413" s="45"/>
      <c r="H413" s="45"/>
      <c r="I413" s="45"/>
      <c r="J413" s="45"/>
      <c r="K413" s="45"/>
      <c r="L413" s="45"/>
    </row>
    <row r="414" spans="1:12" ht="5.25" customHeight="1" x14ac:dyDescent="0.25">
      <c r="A414" s="44"/>
      <c r="B414" s="45"/>
      <c r="C414" s="45"/>
      <c r="D414" s="45"/>
      <c r="E414" s="45"/>
      <c r="F414" s="51"/>
      <c r="G414" s="51"/>
      <c r="H414" s="51"/>
      <c r="I414" s="51"/>
      <c r="J414" s="51"/>
      <c r="K414" s="51"/>
      <c r="L414" s="51"/>
    </row>
    <row r="415" spans="1:12" ht="15" customHeight="1" x14ac:dyDescent="0.25">
      <c r="A415" s="43" t="s">
        <v>3</v>
      </c>
      <c r="B415" s="52" t="s">
        <v>21</v>
      </c>
      <c r="C415" s="52"/>
      <c r="D415" s="52"/>
      <c r="E415" s="52"/>
      <c r="F415" s="52"/>
      <c r="G415" s="52"/>
      <c r="H415" s="52"/>
      <c r="I415" s="52"/>
      <c r="J415" s="52"/>
      <c r="K415" s="52"/>
      <c r="L415" s="52"/>
    </row>
    <row r="416" spans="1:12" x14ac:dyDescent="0.25">
      <c r="A416" s="44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</row>
    <row r="417" spans="1:12" ht="5.25" customHeight="1" x14ac:dyDescent="0.25">
      <c r="A417" s="44"/>
      <c r="B417" s="46"/>
      <c r="C417" s="46"/>
      <c r="D417" s="46"/>
      <c r="E417" s="46"/>
      <c r="F417" s="45"/>
      <c r="G417" s="45"/>
      <c r="H417" s="45"/>
      <c r="I417" s="45"/>
      <c r="J417" s="45"/>
      <c r="K417" s="45"/>
      <c r="L417" s="45"/>
    </row>
    <row r="418" spans="1:12" x14ac:dyDescent="0.25">
      <c r="A418" s="43" t="s">
        <v>4</v>
      </c>
      <c r="B418" s="45" t="s">
        <v>22</v>
      </c>
      <c r="C418" s="45"/>
      <c r="D418" s="45"/>
      <c r="E418" s="45"/>
      <c r="F418" s="45"/>
      <c r="G418" s="45"/>
      <c r="H418" s="45"/>
      <c r="I418" s="45"/>
      <c r="J418" s="45"/>
      <c r="K418" s="45"/>
      <c r="L418" s="45"/>
    </row>
    <row r="419" spans="1:12" ht="5.25" customHeight="1" x14ac:dyDescent="0.25">
      <c r="A419" s="44"/>
      <c r="B419" s="45"/>
      <c r="C419" s="45"/>
      <c r="D419" s="45"/>
      <c r="E419" s="45"/>
      <c r="F419" s="51"/>
      <c r="G419" s="51"/>
      <c r="H419" s="51"/>
      <c r="I419" s="51"/>
      <c r="J419" s="51"/>
      <c r="K419" s="51"/>
      <c r="L419" s="51"/>
    </row>
    <row r="420" spans="1:12" ht="15" customHeight="1" x14ac:dyDescent="0.25">
      <c r="A420" s="43" t="s">
        <v>5</v>
      </c>
      <c r="B420" s="52" t="s">
        <v>23</v>
      </c>
      <c r="C420" s="52"/>
      <c r="D420" s="52"/>
      <c r="E420" s="52"/>
      <c r="F420" s="52"/>
      <c r="G420" s="52"/>
      <c r="H420" s="52"/>
      <c r="I420" s="52"/>
      <c r="J420" s="52"/>
      <c r="K420" s="52"/>
      <c r="L420" s="52"/>
    </row>
    <row r="421" spans="1:12" x14ac:dyDescent="0.25">
      <c r="A421" s="24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</row>
  </sheetData>
  <mergeCells count="90">
    <mergeCell ref="A377:L377"/>
    <mergeCell ref="A379:E379"/>
    <mergeCell ref="H379:L379"/>
    <mergeCell ref="B391:L392"/>
    <mergeCell ref="B396:L397"/>
    <mergeCell ref="A330:L330"/>
    <mergeCell ref="A332:E332"/>
    <mergeCell ref="H332:L332"/>
    <mergeCell ref="B345:L346"/>
    <mergeCell ref="B350:L351"/>
    <mergeCell ref="A306:L306"/>
    <mergeCell ref="A308:E308"/>
    <mergeCell ref="H308:L308"/>
    <mergeCell ref="B321:L322"/>
    <mergeCell ref="B326:L327"/>
    <mergeCell ref="A282:L282"/>
    <mergeCell ref="A284:E284"/>
    <mergeCell ref="H284:L284"/>
    <mergeCell ref="B297:L298"/>
    <mergeCell ref="B302:L303"/>
    <mergeCell ref="A259:L259"/>
    <mergeCell ref="A261:E261"/>
    <mergeCell ref="H261:L261"/>
    <mergeCell ref="B273:L274"/>
    <mergeCell ref="B278:L279"/>
    <mergeCell ref="A188:L188"/>
    <mergeCell ref="A190:E190"/>
    <mergeCell ref="H190:L190"/>
    <mergeCell ref="B203:L204"/>
    <mergeCell ref="B208:L209"/>
    <mergeCell ref="A164:L164"/>
    <mergeCell ref="A166:E166"/>
    <mergeCell ref="H166:L166"/>
    <mergeCell ref="B179:L180"/>
    <mergeCell ref="B184:L185"/>
    <mergeCell ref="B133:L134"/>
    <mergeCell ref="B138:L139"/>
    <mergeCell ref="A118:L118"/>
    <mergeCell ref="A120:E120"/>
    <mergeCell ref="H120:L120"/>
    <mergeCell ref="B86:L87"/>
    <mergeCell ref="B91:L92"/>
    <mergeCell ref="A71:L71"/>
    <mergeCell ref="A73:E73"/>
    <mergeCell ref="H73:L73"/>
    <mergeCell ref="B43:L44"/>
    <mergeCell ref="B38:L39"/>
    <mergeCell ref="B62:L63"/>
    <mergeCell ref="B67:L68"/>
    <mergeCell ref="H49:L49"/>
    <mergeCell ref="A49:E49"/>
    <mergeCell ref="A47:L47"/>
    <mergeCell ref="A3:E3"/>
    <mergeCell ref="A1:L1"/>
    <mergeCell ref="H3:L3"/>
    <mergeCell ref="A23:L23"/>
    <mergeCell ref="A25:E25"/>
    <mergeCell ref="H25:L25"/>
    <mergeCell ref="B14:L15"/>
    <mergeCell ref="B19:L20"/>
    <mergeCell ref="A95:L95"/>
    <mergeCell ref="A97:E97"/>
    <mergeCell ref="H97:L97"/>
    <mergeCell ref="B109:L110"/>
    <mergeCell ref="B114:L115"/>
    <mergeCell ref="A142:L142"/>
    <mergeCell ref="A144:E144"/>
    <mergeCell ref="H144:L144"/>
    <mergeCell ref="B155:L156"/>
    <mergeCell ref="B160:L161"/>
    <mergeCell ref="A212:L212"/>
    <mergeCell ref="A214:E214"/>
    <mergeCell ref="H214:L214"/>
    <mergeCell ref="B227:L228"/>
    <mergeCell ref="B232:L233"/>
    <mergeCell ref="A236:L236"/>
    <mergeCell ref="A238:E238"/>
    <mergeCell ref="H238:L238"/>
    <mergeCell ref="B250:L251"/>
    <mergeCell ref="B255:L256"/>
    <mergeCell ref="A354:L354"/>
    <mergeCell ref="A356:E356"/>
    <mergeCell ref="H356:L356"/>
    <mergeCell ref="B368:L369"/>
    <mergeCell ref="B373:L374"/>
    <mergeCell ref="B415:L416"/>
    <mergeCell ref="B420:L421"/>
    <mergeCell ref="A400:L400"/>
    <mergeCell ref="A402:E402"/>
    <mergeCell ref="H402:L40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Augusto Poso Soares</dc:creator>
  <cp:lastModifiedBy>Rodrigo Augusto Poso Soares</cp:lastModifiedBy>
  <dcterms:created xsi:type="dcterms:W3CDTF">2018-04-02T14:46:01Z</dcterms:created>
  <dcterms:modified xsi:type="dcterms:W3CDTF">2019-07-01T16:36:34Z</dcterms:modified>
</cp:coreProperties>
</file>